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xone\Downloads\"/>
    </mc:Choice>
  </mc:AlternateContent>
  <xr:revisionPtr revIDLastSave="0" documentId="13_ncr:1_{2C9E4DA2-BAB0-4049-BBC6-FAC1C8EE0211}" xr6:coauthVersionLast="45" xr6:coauthVersionMax="45" xr10:uidLastSave="{00000000-0000-0000-0000-000000000000}"/>
  <bookViews>
    <workbookView xWindow="20370" yWindow="-120" windowWidth="29040" windowHeight="15840" tabRatio="500" xr2:uid="{00000000-000D-0000-FFFF-FFFF00000000}"/>
  </bookViews>
  <sheets>
    <sheet name="Lista komponentów" sheetId="1" r:id="rId1"/>
    <sheet name="Lista części według kategorii" sheetId="2" r:id="rId2"/>
    <sheet name="Lista wg pomieszczeń" sheetId="3" r:id="rId3"/>
    <sheet name="Zajętość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26" i="4" s="1"/>
  <c r="E27" i="4" s="1"/>
  <c r="E11" i="4"/>
  <c r="E10" i="4"/>
  <c r="E9" i="4"/>
  <c r="E8" i="4"/>
  <c r="E7" i="4"/>
  <c r="E6" i="4"/>
  <c r="E5" i="4"/>
  <c r="E4" i="4"/>
  <c r="F19" i="3"/>
  <c r="F18" i="3"/>
  <c r="F17" i="3"/>
  <c r="F16" i="3"/>
  <c r="F15" i="3"/>
  <c r="F14" i="3"/>
  <c r="F13" i="3"/>
  <c r="F12" i="3"/>
  <c r="F9" i="3"/>
  <c r="F8" i="3"/>
  <c r="F7" i="3"/>
  <c r="F6" i="3"/>
  <c r="F5" i="3"/>
  <c r="F22" i="3" s="1"/>
  <c r="E29" i="2"/>
  <c r="E28" i="2"/>
  <c r="E27" i="2"/>
  <c r="E26" i="2"/>
  <c r="E23" i="2"/>
  <c r="E20" i="2"/>
  <c r="E14" i="2"/>
  <c r="E11" i="2"/>
  <c r="E10" i="2"/>
  <c r="E9" i="2"/>
  <c r="E8" i="2"/>
  <c r="E7" i="2"/>
  <c r="E6" i="2"/>
  <c r="E32" i="2" s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9" i="1" s="1"/>
  <c r="E20" i="1" l="1"/>
  <c r="E21" i="1" s="1"/>
  <c r="F23" i="3"/>
  <c r="F24" i="3" s="1"/>
  <c r="E33" i="2"/>
  <c r="E34" i="2" s="1"/>
</calcChain>
</file>

<file path=xl/sharedStrings.xml><?xml version="1.0" encoding="utf-8"?>
<sst xmlns="http://schemas.openxmlformats.org/spreadsheetml/2006/main" count="110" uniqueCount="64">
  <si>
    <t>Lista komponentów</t>
  </si>
  <si>
    <t>Szt.</t>
  </si>
  <si>
    <t>Nr art.</t>
  </si>
  <si>
    <t>Opis</t>
  </si>
  <si>
    <t>Cena za sztukę (netto)</t>
  </si>
  <si>
    <t>Razem</t>
  </si>
  <si>
    <t>Miniserver</t>
  </si>
  <si>
    <t>Dimmer Extension</t>
  </si>
  <si>
    <t>Tree Extension</t>
  </si>
  <si>
    <t>Touch Tree biały</t>
  </si>
  <si>
    <t>Czujnik ruchu Tree bialy</t>
  </si>
  <si>
    <t>Siłownik</t>
  </si>
  <si>
    <t>RGBW 24V Dimmer Tree</t>
  </si>
  <si>
    <t>Stacja Pogodowa Tree</t>
  </si>
  <si>
    <t>Spot LED WW V2 biały</t>
  </si>
  <si>
    <t>Nano 2 Relay Tree</t>
  </si>
  <si>
    <t>Zasilacz 24V, 1,3A</t>
  </si>
  <si>
    <t>Zasilacz 24V, 4,2A</t>
  </si>
  <si>
    <t>Zasilacz 24V, 0,4A</t>
  </si>
  <si>
    <t>Razem bez VAT</t>
  </si>
  <si>
    <t>+ VAT</t>
  </si>
  <si>
    <t>Razem z VAT</t>
  </si>
  <si>
    <t>Zastrzegamy sobie prawo do zmiany cen (04-11-2019)</t>
  </si>
  <si>
    <t>Lista części według kategorii</t>
  </si>
  <si>
    <t>Ogólna kategoria</t>
  </si>
  <si>
    <t>%</t>
  </si>
  <si>
    <t>Automatyzacja</t>
  </si>
  <si>
    <t>Elementy obsługowe</t>
  </si>
  <si>
    <t>Dodatkowa opłata Touch Pure Tree Weiß</t>
  </si>
  <si>
    <t>Dodatkowa opłata Touch Nightlight Air</t>
  </si>
  <si>
    <t>Dodatkowa opłata Touch &amp; Grill Air</t>
  </si>
  <si>
    <t>Klimat</t>
  </si>
  <si>
    <t>Czujnik ruchu / czujnik obecności</t>
  </si>
  <si>
    <t>Oświetlenie</t>
  </si>
  <si>
    <t>Lista wg pomieszczeń</t>
  </si>
  <si>
    <t>Miejsce instalacji</t>
  </si>
  <si>
    <t>Całkowita powierzchnia</t>
  </si>
  <si>
    <t>Pokój dzienny</t>
  </si>
  <si>
    <t>Obłożenie IO</t>
  </si>
  <si>
    <t>Typ</t>
  </si>
  <si>
    <t>Dostępne</t>
  </si>
  <si>
    <t>Wymagane</t>
  </si>
  <si>
    <t>Rezerwa</t>
  </si>
  <si>
    <t>Urządzenia Tree</t>
  </si>
  <si>
    <t>Urządzenia Air</t>
  </si>
  <si>
    <t>Analogowe wyjścia</t>
  </si>
  <si>
    <t>Analogowe wejścia</t>
  </si>
  <si>
    <t>Wyjścia ściemniacza</t>
  </si>
  <si>
    <t>Wejścia cyfrowe</t>
  </si>
  <si>
    <t>Wyjścia cyfrowe 16A</t>
  </si>
  <si>
    <t>Wyjścia cyfrowe 5A</t>
  </si>
  <si>
    <t>Zapotrzebowanie na miejsce w rozdzielnicy</t>
  </si>
  <si>
    <t>Produkt</t>
  </si>
  <si>
    <t>Zapotrzebowanie na miejsce [mm]</t>
  </si>
  <si>
    <t>Razem [mm]</t>
  </si>
  <si>
    <t>Miniserver (9 TE)</t>
  </si>
  <si>
    <t>Dimmer Extension (9 TE)</t>
  </si>
  <si>
    <t>Tree Extension (2 TE)</t>
  </si>
  <si>
    <t>RGBW 24V Dimmer Tree (2 TE)</t>
  </si>
  <si>
    <t>Zasilacz 24V, 1,3A (3 TE)</t>
  </si>
  <si>
    <t>Zasilacz 24V, 4,2A (6 TE)</t>
  </si>
  <si>
    <t>Zasilacz 24V, 0,4A (2 TE)</t>
  </si>
  <si>
    <t>Zapotrzebowanie na miejsce w mm</t>
  </si>
  <si>
    <t>Całkowite zapotrzebowanie na miejsce wyrażone w modułach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</si>
</sst>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 &quot;* #,##0.00_-;&quot;-zł &quot;* #,##0.00_-;_-&quot;zł &quot;* \-??_-;_-@_-"/>
  </numFmts>
  <fonts count="6" x14ac:knownFonts="1">
    <font>
      <sz val="11"/>
      <color rgb="FF000000"/>
      <name val="Calibri"/>
      <charset val="204"/>
    </font>
    <font>
      <b/>
      <sz val="24"/>
      <color rgb="FF000000"/>
      <name val="Calibri"/>
      <charset val="204"/>
    </font>
    <font>
      <b/>
      <sz val="11"/>
      <color rgb="FF000000"/>
      <name val="Calibri"/>
      <charset val="204"/>
    </font>
    <font>
      <sz val="8"/>
      <color rgb="FF000000"/>
      <name val="Calibri"/>
      <charset val="204"/>
    </font>
    <font>
      <sz val="11"/>
      <color rgb="FFC8C8C8"/>
      <name val="Calibri"/>
      <charset val="204"/>
    </font>
    <font>
      <b/>
      <sz val="13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  <bgColor rgb="FF339966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164" fontId="0" fillId="0" borderId="0" xfId="0" applyNumberFormat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4" fillId="0" borderId="4" xfId="0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9C3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showGridLines="0" tabSelected="1" zoomScaleNormal="100" workbookViewId="0">
      <selection activeCell="I20" sqref="I20"/>
    </sheetView>
  </sheetViews>
  <sheetFormatPr defaultRowHeight="15" x14ac:dyDescent="0.25"/>
  <cols>
    <col min="1" max="1" width="8" customWidth="1"/>
    <col min="2" max="2" width="10" customWidth="1"/>
    <col min="3" max="3" width="42" customWidth="1"/>
    <col min="4" max="7" width="15" customWidth="1"/>
    <col min="8" max="1025" width="8.42578125" customWidth="1"/>
  </cols>
  <sheetData>
    <row r="1" spans="1:5" ht="39.950000000000003" customHeight="1" x14ac:dyDescent="0.25">
      <c r="A1" s="3" t="s">
        <v>0</v>
      </c>
      <c r="B1" s="3"/>
      <c r="C1" s="3"/>
      <c r="D1" s="3"/>
      <c r="E1" s="3"/>
    </row>
    <row r="3" spans="1:5" ht="32.1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x14ac:dyDescent="0.25">
      <c r="A4" s="7">
        <v>1</v>
      </c>
      <c r="B4">
        <v>100001</v>
      </c>
      <c r="C4" t="s">
        <v>6</v>
      </c>
      <c r="D4" s="8">
        <v>2006.95</v>
      </c>
      <c r="E4" s="9">
        <f t="shared" ref="E4:E16" si="0">A4*D4</f>
        <v>2006.95</v>
      </c>
    </row>
    <row r="5" spans="1:5" x14ac:dyDescent="0.25">
      <c r="A5" s="7">
        <v>1</v>
      </c>
      <c r="B5">
        <v>100029</v>
      </c>
      <c r="C5" t="s">
        <v>7</v>
      </c>
      <c r="D5" s="8">
        <v>1805.43</v>
      </c>
      <c r="E5" s="9">
        <f t="shared" si="0"/>
        <v>1805.43</v>
      </c>
    </row>
    <row r="6" spans="1:5" x14ac:dyDescent="0.25">
      <c r="A6" s="7">
        <v>1</v>
      </c>
      <c r="B6">
        <v>100218</v>
      </c>
      <c r="C6" t="s">
        <v>8</v>
      </c>
      <c r="D6" s="8">
        <v>398.98</v>
      </c>
      <c r="E6" s="9">
        <f t="shared" si="0"/>
        <v>398.98</v>
      </c>
    </row>
    <row r="7" spans="1:5" x14ac:dyDescent="0.25">
      <c r="A7" s="7">
        <v>8</v>
      </c>
      <c r="B7">
        <v>100221</v>
      </c>
      <c r="C7" t="s">
        <v>9</v>
      </c>
      <c r="D7" s="8">
        <v>333.67</v>
      </c>
      <c r="E7" s="9">
        <f t="shared" si="0"/>
        <v>2669.36</v>
      </c>
    </row>
    <row r="8" spans="1:5" x14ac:dyDescent="0.25">
      <c r="A8" s="7">
        <v>8</v>
      </c>
      <c r="B8">
        <v>100223</v>
      </c>
      <c r="C8" t="s">
        <v>10</v>
      </c>
      <c r="D8" s="8">
        <v>360.27</v>
      </c>
      <c r="E8" s="9">
        <f t="shared" si="0"/>
        <v>2882.16</v>
      </c>
    </row>
    <row r="9" spans="1:5" x14ac:dyDescent="0.25">
      <c r="A9" s="7">
        <v>8</v>
      </c>
      <c r="B9">
        <v>100225</v>
      </c>
      <c r="C9" t="s">
        <v>11</v>
      </c>
      <c r="D9" s="8">
        <v>316.77999999999997</v>
      </c>
      <c r="E9" s="9">
        <f t="shared" si="0"/>
        <v>2534.2399999999998</v>
      </c>
    </row>
    <row r="10" spans="1:5" x14ac:dyDescent="0.25">
      <c r="A10" s="7">
        <v>2</v>
      </c>
      <c r="B10">
        <v>100239</v>
      </c>
      <c r="C10" t="s">
        <v>12</v>
      </c>
      <c r="D10" s="8">
        <v>289.68</v>
      </c>
      <c r="E10" s="9">
        <f t="shared" si="0"/>
        <v>579.36</v>
      </c>
    </row>
    <row r="11" spans="1:5" x14ac:dyDescent="0.25">
      <c r="A11" s="7">
        <v>1</v>
      </c>
      <c r="B11">
        <v>100246</v>
      </c>
      <c r="C11" t="s">
        <v>13</v>
      </c>
      <c r="D11" s="8">
        <v>1881.17</v>
      </c>
      <c r="E11" s="9">
        <f t="shared" si="0"/>
        <v>1881.17</v>
      </c>
    </row>
    <row r="12" spans="1:5" x14ac:dyDescent="0.25">
      <c r="A12" s="7">
        <v>7</v>
      </c>
      <c r="B12">
        <v>100327</v>
      </c>
      <c r="C12" t="s">
        <v>14</v>
      </c>
      <c r="D12" s="8">
        <v>175.33</v>
      </c>
      <c r="E12" s="9">
        <f t="shared" si="0"/>
        <v>1227.3100000000002</v>
      </c>
    </row>
    <row r="13" spans="1:5" x14ac:dyDescent="0.25">
      <c r="A13" s="7">
        <v>5</v>
      </c>
      <c r="B13">
        <v>100395</v>
      </c>
      <c r="C13" t="s">
        <v>15</v>
      </c>
      <c r="D13" s="8">
        <v>348.54</v>
      </c>
      <c r="E13" s="9">
        <f t="shared" si="0"/>
        <v>1742.7</v>
      </c>
    </row>
    <row r="14" spans="1:5" x14ac:dyDescent="0.25">
      <c r="A14" s="7">
        <v>1</v>
      </c>
      <c r="B14">
        <v>200001</v>
      </c>
      <c r="C14" t="s">
        <v>16</v>
      </c>
      <c r="D14" s="8">
        <v>173.42</v>
      </c>
      <c r="E14" s="9">
        <f t="shared" si="0"/>
        <v>173.42</v>
      </c>
    </row>
    <row r="15" spans="1:5" x14ac:dyDescent="0.25">
      <c r="A15" s="7">
        <v>1</v>
      </c>
      <c r="B15">
        <v>200002</v>
      </c>
      <c r="C15" t="s">
        <v>17</v>
      </c>
      <c r="D15" s="8">
        <v>269.92</v>
      </c>
      <c r="E15" s="9">
        <f t="shared" si="0"/>
        <v>269.92</v>
      </c>
    </row>
    <row r="16" spans="1:5" x14ac:dyDescent="0.25">
      <c r="A16" s="7">
        <v>1</v>
      </c>
      <c r="B16">
        <v>200143</v>
      </c>
      <c r="C16" t="s">
        <v>18</v>
      </c>
      <c r="D16" s="8">
        <v>130.11000000000001</v>
      </c>
      <c r="E16" s="9">
        <f t="shared" si="0"/>
        <v>130.11000000000001</v>
      </c>
    </row>
    <row r="17" spans="1:5" x14ac:dyDescent="0.25">
      <c r="A17" s="10"/>
      <c r="B17" s="11"/>
      <c r="C17" s="11"/>
      <c r="D17" s="11"/>
      <c r="E17" s="12"/>
    </row>
    <row r="19" spans="1:5" x14ac:dyDescent="0.25">
      <c r="C19" t="s">
        <v>19</v>
      </c>
      <c r="E19" s="8">
        <f>SUM(E2:E16)</f>
        <v>18301.109999999997</v>
      </c>
    </row>
    <row r="20" spans="1:5" x14ac:dyDescent="0.25">
      <c r="C20" t="s">
        <v>20</v>
      </c>
      <c r="D20" s="13">
        <v>0.23</v>
      </c>
      <c r="E20" s="8">
        <f>D20*E19</f>
        <v>4209.2552999999998</v>
      </c>
    </row>
    <row r="21" spans="1:5" ht="24.95" customHeight="1" x14ac:dyDescent="0.25">
      <c r="A21" s="14"/>
      <c r="B21" s="14"/>
      <c r="C21" s="14" t="s">
        <v>21</v>
      </c>
      <c r="D21" s="14"/>
      <c r="E21" s="15">
        <f>SUM(E19:E20)</f>
        <v>22510.365299999998</v>
      </c>
    </row>
    <row r="22" spans="1:5" x14ac:dyDescent="0.25">
      <c r="A22" s="16" t="s">
        <v>22</v>
      </c>
    </row>
  </sheetData>
  <mergeCells count="1">
    <mergeCell ref="A1:E1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showGridLines="0" zoomScaleNormal="100" workbookViewId="0">
      <selection activeCell="K29" sqref="K29"/>
    </sheetView>
  </sheetViews>
  <sheetFormatPr defaultRowHeight="15" x14ac:dyDescent="0.25"/>
  <cols>
    <col min="1" max="1" width="8" customWidth="1"/>
    <col min="2" max="2" width="10" customWidth="1"/>
    <col min="3" max="3" width="42" customWidth="1"/>
    <col min="4" max="6" width="15" customWidth="1"/>
    <col min="7" max="7" width="8" customWidth="1"/>
    <col min="8" max="1025" width="8.42578125" customWidth="1"/>
  </cols>
  <sheetData>
    <row r="1" spans="1:7" ht="39.950000000000003" customHeight="1" x14ac:dyDescent="0.25">
      <c r="A1" s="3" t="s">
        <v>23</v>
      </c>
      <c r="B1" s="3"/>
      <c r="C1" s="3"/>
      <c r="D1" s="3"/>
      <c r="E1" s="3"/>
      <c r="F1" s="3"/>
      <c r="G1" s="3"/>
    </row>
    <row r="3" spans="1:7" ht="32.1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14" t="s">
        <v>24</v>
      </c>
      <c r="G3" s="14" t="s">
        <v>25</v>
      </c>
    </row>
    <row r="4" spans="1:7" x14ac:dyDescent="0.25">
      <c r="A4" s="7"/>
      <c r="B4" s="17"/>
      <c r="C4" s="17"/>
      <c r="D4" s="17"/>
      <c r="E4" s="18"/>
    </row>
    <row r="5" spans="1:7" ht="15" customHeight="1" x14ac:dyDescent="0.25">
      <c r="A5" s="2" t="s">
        <v>26</v>
      </c>
      <c r="B5" s="2"/>
      <c r="C5" s="2"/>
      <c r="D5" s="2"/>
      <c r="E5" s="2"/>
    </row>
    <row r="6" spans="1:7" x14ac:dyDescent="0.25">
      <c r="A6" s="7">
        <v>1</v>
      </c>
      <c r="B6">
        <v>100001</v>
      </c>
      <c r="C6" t="s">
        <v>6</v>
      </c>
      <c r="D6" s="8">
        <v>2006.95</v>
      </c>
      <c r="E6" s="9">
        <f t="shared" ref="E6:E11" si="0">A6*D6</f>
        <v>2006.95</v>
      </c>
    </row>
    <row r="7" spans="1:7" x14ac:dyDescent="0.25">
      <c r="A7" s="7">
        <v>1</v>
      </c>
      <c r="B7">
        <v>100029</v>
      </c>
      <c r="C7" t="s">
        <v>7</v>
      </c>
      <c r="D7" s="8">
        <v>1805.43</v>
      </c>
      <c r="E7" s="9">
        <f t="shared" si="0"/>
        <v>1805.43</v>
      </c>
    </row>
    <row r="8" spans="1:7" x14ac:dyDescent="0.25">
      <c r="A8" s="7">
        <v>1</v>
      </c>
      <c r="B8">
        <v>100218</v>
      </c>
      <c r="C8" t="s">
        <v>8</v>
      </c>
      <c r="D8" s="8">
        <v>398.98</v>
      </c>
      <c r="E8" s="9">
        <f t="shared" si="0"/>
        <v>398.98</v>
      </c>
    </row>
    <row r="9" spans="1:7" x14ac:dyDescent="0.25">
      <c r="A9" s="7">
        <v>1</v>
      </c>
      <c r="B9">
        <v>200001</v>
      </c>
      <c r="C9" t="s">
        <v>16</v>
      </c>
      <c r="D9" s="8">
        <v>173.42</v>
      </c>
      <c r="E9" s="9">
        <f t="shared" si="0"/>
        <v>173.42</v>
      </c>
    </row>
    <row r="10" spans="1:7" x14ac:dyDescent="0.25">
      <c r="A10" s="7">
        <v>1</v>
      </c>
      <c r="B10">
        <v>200002</v>
      </c>
      <c r="C10" t="s">
        <v>17</v>
      </c>
      <c r="D10" s="8">
        <v>269.92</v>
      </c>
      <c r="E10" s="9">
        <f t="shared" si="0"/>
        <v>269.92</v>
      </c>
    </row>
    <row r="11" spans="1:7" x14ac:dyDescent="0.25">
      <c r="A11" s="7">
        <v>1</v>
      </c>
      <c r="B11">
        <v>200143</v>
      </c>
      <c r="C11" t="s">
        <v>18</v>
      </c>
      <c r="D11" s="8">
        <v>130.11000000000001</v>
      </c>
      <c r="E11" s="9">
        <f t="shared" si="0"/>
        <v>130.11000000000001</v>
      </c>
      <c r="F11" s="8">
        <v>4784.8100000000004</v>
      </c>
      <c r="G11" s="13">
        <v>0.26144899999999999</v>
      </c>
    </row>
    <row r="12" spans="1:7" x14ac:dyDescent="0.25">
      <c r="A12" s="7"/>
      <c r="B12" s="17"/>
      <c r="C12" s="17"/>
      <c r="D12" s="17"/>
      <c r="E12" s="18"/>
    </row>
    <row r="13" spans="1:7" ht="15" customHeight="1" x14ac:dyDescent="0.25">
      <c r="A13" s="2" t="s">
        <v>27</v>
      </c>
      <c r="B13" s="2"/>
      <c r="C13" s="2"/>
      <c r="D13" s="2"/>
      <c r="E13" s="2"/>
    </row>
    <row r="14" spans="1:7" x14ac:dyDescent="0.25">
      <c r="A14" s="7">
        <v>8</v>
      </c>
      <c r="B14">
        <v>100221</v>
      </c>
      <c r="C14" t="s">
        <v>9</v>
      </c>
      <c r="D14" s="8">
        <v>333.67</v>
      </c>
      <c r="E14" s="9">
        <f>A14*D14</f>
        <v>2669.36</v>
      </c>
    </row>
    <row r="15" spans="1:7" x14ac:dyDescent="0.25">
      <c r="A15" s="19">
        <v>1</v>
      </c>
      <c r="B15" s="20">
        <v>100396</v>
      </c>
      <c r="C15" s="20" t="s">
        <v>28</v>
      </c>
      <c r="D15" s="21">
        <v>365.87</v>
      </c>
      <c r="E15" s="9"/>
    </row>
    <row r="16" spans="1:7" x14ac:dyDescent="0.25">
      <c r="A16" s="19">
        <v>1</v>
      </c>
      <c r="B16" s="20">
        <v>100340</v>
      </c>
      <c r="C16" s="20" t="s">
        <v>29</v>
      </c>
      <c r="D16" s="21">
        <v>539.15</v>
      </c>
      <c r="E16" s="9"/>
    </row>
    <row r="17" spans="1:7" x14ac:dyDescent="0.25">
      <c r="A17" s="19">
        <v>1</v>
      </c>
      <c r="B17" s="20">
        <v>100341</v>
      </c>
      <c r="C17" s="20" t="s">
        <v>30</v>
      </c>
      <c r="D17" s="21">
        <v>733.32</v>
      </c>
      <c r="E17" s="9"/>
      <c r="F17" s="8">
        <v>2669.36</v>
      </c>
      <c r="G17" s="13">
        <v>0.14585799999999999</v>
      </c>
    </row>
    <row r="18" spans="1:7" x14ac:dyDescent="0.25">
      <c r="A18" s="7"/>
      <c r="B18" s="17"/>
      <c r="C18" s="17"/>
      <c r="D18" s="17"/>
      <c r="E18" s="18"/>
    </row>
    <row r="19" spans="1:7" ht="15" customHeight="1" x14ac:dyDescent="0.25">
      <c r="A19" s="2" t="s">
        <v>31</v>
      </c>
      <c r="B19" s="2"/>
      <c r="C19" s="2"/>
      <c r="D19" s="2"/>
      <c r="E19" s="2"/>
    </row>
    <row r="20" spans="1:7" x14ac:dyDescent="0.25">
      <c r="A20" s="7">
        <v>8</v>
      </c>
      <c r="B20">
        <v>100225</v>
      </c>
      <c r="C20" t="s">
        <v>11</v>
      </c>
      <c r="D20" s="8">
        <v>316.77999999999997</v>
      </c>
      <c r="E20" s="9">
        <f>A20*D20</f>
        <v>2534.2399999999998</v>
      </c>
      <c r="F20" s="8">
        <v>2534.2399999999998</v>
      </c>
      <c r="G20" s="13">
        <v>0.13847499999999999</v>
      </c>
    </row>
    <row r="21" spans="1:7" x14ac:dyDescent="0.25">
      <c r="A21" s="7"/>
      <c r="B21" s="17"/>
      <c r="C21" s="17"/>
      <c r="D21" s="17"/>
      <c r="E21" s="18"/>
    </row>
    <row r="22" spans="1:7" ht="15" customHeight="1" x14ac:dyDescent="0.25">
      <c r="A22" s="2" t="s">
        <v>32</v>
      </c>
      <c r="B22" s="2"/>
      <c r="C22" s="2"/>
      <c r="D22" s="2"/>
      <c r="E22" s="2"/>
    </row>
    <row r="23" spans="1:7" x14ac:dyDescent="0.25">
      <c r="A23" s="7">
        <v>8</v>
      </c>
      <c r="B23">
        <v>100223</v>
      </c>
      <c r="C23" t="s">
        <v>10</v>
      </c>
      <c r="D23" s="8">
        <v>360.27</v>
      </c>
      <c r="E23" s="9">
        <f>A23*D23</f>
        <v>2882.16</v>
      </c>
      <c r="F23" s="8">
        <v>2882.16</v>
      </c>
      <c r="G23" s="13">
        <v>0.15748599999999999</v>
      </c>
    </row>
    <row r="24" spans="1:7" x14ac:dyDescent="0.25">
      <c r="A24" s="7"/>
      <c r="B24" s="17"/>
      <c r="C24" s="17"/>
      <c r="D24" s="17"/>
      <c r="E24" s="18"/>
    </row>
    <row r="25" spans="1:7" ht="15" customHeight="1" x14ac:dyDescent="0.25">
      <c r="A25" s="2" t="s">
        <v>33</v>
      </c>
      <c r="B25" s="2"/>
      <c r="C25" s="2"/>
      <c r="D25" s="2"/>
      <c r="E25" s="2"/>
    </row>
    <row r="26" spans="1:7" x14ac:dyDescent="0.25">
      <c r="A26" s="7">
        <v>2</v>
      </c>
      <c r="B26">
        <v>100239</v>
      </c>
      <c r="C26" t="s">
        <v>12</v>
      </c>
      <c r="D26" s="8">
        <v>289.68</v>
      </c>
      <c r="E26" s="9">
        <f>A26*D26</f>
        <v>579.36</v>
      </c>
    </row>
    <row r="27" spans="1:7" x14ac:dyDescent="0.25">
      <c r="A27" s="7">
        <v>1</v>
      </c>
      <c r="B27">
        <v>100246</v>
      </c>
      <c r="C27" t="s">
        <v>13</v>
      </c>
      <c r="D27" s="8">
        <v>1881.17</v>
      </c>
      <c r="E27" s="9">
        <f>A27*D27</f>
        <v>1881.17</v>
      </c>
    </row>
    <row r="28" spans="1:7" x14ac:dyDescent="0.25">
      <c r="A28" s="7">
        <v>7</v>
      </c>
      <c r="B28">
        <v>100327</v>
      </c>
      <c r="C28" t="s">
        <v>14</v>
      </c>
      <c r="D28" s="8">
        <v>175.33</v>
      </c>
      <c r="E28" s="9">
        <f>A28*D28</f>
        <v>1227.3100000000002</v>
      </c>
    </row>
    <row r="29" spans="1:7" x14ac:dyDescent="0.25">
      <c r="A29" s="7">
        <v>5</v>
      </c>
      <c r="B29">
        <v>100395</v>
      </c>
      <c r="C29" t="s">
        <v>15</v>
      </c>
      <c r="D29" s="8">
        <v>348.54</v>
      </c>
      <c r="E29" s="9">
        <f>A29*D29</f>
        <v>1742.7</v>
      </c>
      <c r="F29" s="8">
        <v>5430.54</v>
      </c>
      <c r="G29" s="13">
        <v>0.29673300000000002</v>
      </c>
    </row>
    <row r="30" spans="1:7" x14ac:dyDescent="0.25">
      <c r="A30" s="10"/>
      <c r="B30" s="11"/>
      <c r="C30" s="11"/>
      <c r="D30" s="11"/>
      <c r="E30" s="12"/>
    </row>
    <row r="32" spans="1:7" x14ac:dyDescent="0.25">
      <c r="C32" t="s">
        <v>19</v>
      </c>
      <c r="E32" s="8">
        <f>SUM(E2:E29)</f>
        <v>18301.11</v>
      </c>
    </row>
    <row r="33" spans="1:7" x14ac:dyDescent="0.25">
      <c r="C33" t="s">
        <v>20</v>
      </c>
      <c r="D33" s="13">
        <v>0.23</v>
      </c>
      <c r="E33" s="8">
        <f>D33*E32</f>
        <v>4209.2553000000007</v>
      </c>
    </row>
    <row r="34" spans="1:7" ht="24.95" customHeight="1" x14ac:dyDescent="0.25">
      <c r="A34" s="14"/>
      <c r="B34" s="14"/>
      <c r="C34" s="14" t="s">
        <v>21</v>
      </c>
      <c r="D34" s="14"/>
      <c r="E34" s="15">
        <f>SUM(E32:E33)</f>
        <v>22510.365300000001</v>
      </c>
      <c r="F34" s="14"/>
      <c r="G34" s="14"/>
    </row>
    <row r="35" spans="1:7" x14ac:dyDescent="0.25">
      <c r="A35" s="16" t="s">
        <v>22</v>
      </c>
    </row>
  </sheetData>
  <mergeCells count="6">
    <mergeCell ref="A25:E25"/>
    <mergeCell ref="A1:G1"/>
    <mergeCell ref="A5:E5"/>
    <mergeCell ref="A13:E13"/>
    <mergeCell ref="A19:E19"/>
    <mergeCell ref="A22:E22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showGridLines="0" zoomScaleNormal="100" workbookViewId="0">
      <selection activeCell="N29" sqref="N29"/>
    </sheetView>
  </sheetViews>
  <sheetFormatPr defaultRowHeight="15" x14ac:dyDescent="0.25"/>
  <cols>
    <col min="1" max="1" width="8" customWidth="1"/>
    <col min="2" max="2" width="10" customWidth="1"/>
    <col min="3" max="3" width="42" customWidth="1"/>
    <col min="4" max="4" width="20" customWidth="1"/>
    <col min="5" max="7" width="15" customWidth="1"/>
    <col min="8" max="8" width="8" customWidth="1"/>
    <col min="9" max="1025" width="8.42578125" customWidth="1"/>
  </cols>
  <sheetData>
    <row r="1" spans="1:8" ht="39.950000000000003" customHeight="1" x14ac:dyDescent="0.25">
      <c r="A1" s="3" t="s">
        <v>34</v>
      </c>
      <c r="B1" s="3"/>
      <c r="C1" s="3"/>
      <c r="D1" s="3"/>
      <c r="E1" s="3"/>
      <c r="F1" s="3"/>
      <c r="G1" s="3"/>
      <c r="H1" s="3"/>
    </row>
    <row r="3" spans="1:8" ht="32.1" customHeight="1" x14ac:dyDescent="0.25">
      <c r="A3" s="4" t="s">
        <v>1</v>
      </c>
      <c r="B3" s="5" t="s">
        <v>2</v>
      </c>
      <c r="C3" s="5" t="s">
        <v>3</v>
      </c>
      <c r="D3" s="5" t="s">
        <v>35</v>
      </c>
      <c r="E3" s="5" t="s">
        <v>4</v>
      </c>
      <c r="F3" s="6" t="s">
        <v>5</v>
      </c>
      <c r="G3" s="14" t="s">
        <v>36</v>
      </c>
      <c r="H3" s="14" t="s">
        <v>25</v>
      </c>
    </row>
    <row r="4" spans="1:8" x14ac:dyDescent="0.25">
      <c r="A4" s="7"/>
      <c r="B4" s="17"/>
      <c r="C4" s="17"/>
      <c r="D4" s="17"/>
      <c r="E4" s="17"/>
      <c r="F4" s="18"/>
    </row>
    <row r="5" spans="1:8" x14ac:dyDescent="0.25">
      <c r="A5" s="7">
        <v>1</v>
      </c>
      <c r="B5">
        <v>100001</v>
      </c>
      <c r="C5" t="s">
        <v>6</v>
      </c>
      <c r="D5" s="17"/>
      <c r="E5" s="8">
        <v>2006.95</v>
      </c>
      <c r="F5" s="9">
        <f>A5*E5</f>
        <v>2006.95</v>
      </c>
    </row>
    <row r="6" spans="1:8" x14ac:dyDescent="0.25">
      <c r="A6" s="7">
        <v>1</v>
      </c>
      <c r="B6">
        <v>100218</v>
      </c>
      <c r="C6" t="s">
        <v>8</v>
      </c>
      <c r="D6" s="17"/>
      <c r="E6" s="8">
        <v>398.98</v>
      </c>
      <c r="F6" s="9">
        <f>A6*E6</f>
        <v>398.98</v>
      </c>
    </row>
    <row r="7" spans="1:8" x14ac:dyDescent="0.25">
      <c r="A7" s="7">
        <v>1</v>
      </c>
      <c r="B7">
        <v>200001</v>
      </c>
      <c r="C7" t="s">
        <v>16</v>
      </c>
      <c r="D7" s="17"/>
      <c r="E7" s="8">
        <v>173.42</v>
      </c>
      <c r="F7" s="9">
        <f>A7*E7</f>
        <v>173.42</v>
      </c>
    </row>
    <row r="8" spans="1:8" x14ac:dyDescent="0.25">
      <c r="A8" s="7">
        <v>1</v>
      </c>
      <c r="B8">
        <v>200002</v>
      </c>
      <c r="C8" t="s">
        <v>17</v>
      </c>
      <c r="D8" s="17"/>
      <c r="E8" s="8">
        <v>269.92</v>
      </c>
      <c r="F8" s="9">
        <f>A8*E8</f>
        <v>269.92</v>
      </c>
    </row>
    <row r="9" spans="1:8" x14ac:dyDescent="0.25">
      <c r="A9" s="7">
        <v>1</v>
      </c>
      <c r="B9">
        <v>200143</v>
      </c>
      <c r="C9" t="s">
        <v>18</v>
      </c>
      <c r="D9" s="17"/>
      <c r="E9" s="8">
        <v>130.11000000000001</v>
      </c>
      <c r="F9" s="9">
        <f>A9*E9</f>
        <v>130.11000000000001</v>
      </c>
      <c r="G9" s="8">
        <v>2979.38</v>
      </c>
      <c r="H9" s="13">
        <v>0.162798</v>
      </c>
    </row>
    <row r="10" spans="1:8" x14ac:dyDescent="0.25">
      <c r="A10" s="7"/>
      <c r="B10" s="17"/>
      <c r="C10" s="17"/>
      <c r="D10" s="17"/>
      <c r="E10" s="17"/>
      <c r="F10" s="18"/>
    </row>
    <row r="11" spans="1:8" ht="15" customHeight="1" x14ac:dyDescent="0.25">
      <c r="A11" s="2" t="s">
        <v>37</v>
      </c>
      <c r="B11" s="2"/>
      <c r="C11" s="2"/>
      <c r="D11" s="2"/>
      <c r="E11" s="2"/>
      <c r="F11" s="2"/>
    </row>
    <row r="12" spans="1:8" x14ac:dyDescent="0.25">
      <c r="A12" s="7">
        <v>1</v>
      </c>
      <c r="B12">
        <v>100029</v>
      </c>
      <c r="C12" t="s">
        <v>7</v>
      </c>
      <c r="D12" s="17"/>
      <c r="E12" s="8">
        <v>1805.43</v>
      </c>
      <c r="F12" s="9">
        <f t="shared" ref="F12:F19" si="0">A12*E12</f>
        <v>1805.43</v>
      </c>
    </row>
    <row r="13" spans="1:8" x14ac:dyDescent="0.25">
      <c r="A13" s="7">
        <v>8</v>
      </c>
      <c r="B13">
        <v>100221</v>
      </c>
      <c r="C13" t="s">
        <v>9</v>
      </c>
      <c r="D13" s="17"/>
      <c r="E13" s="8">
        <v>333.67</v>
      </c>
      <c r="F13" s="9">
        <f t="shared" si="0"/>
        <v>2669.36</v>
      </c>
    </row>
    <row r="14" spans="1:8" x14ac:dyDescent="0.25">
      <c r="A14" s="7">
        <v>2</v>
      </c>
      <c r="B14">
        <v>100239</v>
      </c>
      <c r="C14" t="s">
        <v>12</v>
      </c>
      <c r="D14" s="17"/>
      <c r="E14" s="8">
        <v>289.68</v>
      </c>
      <c r="F14" s="9">
        <f t="shared" si="0"/>
        <v>579.36</v>
      </c>
    </row>
    <row r="15" spans="1:8" x14ac:dyDescent="0.25">
      <c r="A15" s="7">
        <v>8</v>
      </c>
      <c r="B15">
        <v>100225</v>
      </c>
      <c r="C15" t="s">
        <v>11</v>
      </c>
      <c r="D15" s="17"/>
      <c r="E15" s="8">
        <v>316.77999999999997</v>
      </c>
      <c r="F15" s="9">
        <f t="shared" si="0"/>
        <v>2534.2399999999998</v>
      </c>
    </row>
    <row r="16" spans="1:8" x14ac:dyDescent="0.25">
      <c r="A16" s="7">
        <v>8</v>
      </c>
      <c r="B16">
        <v>100223</v>
      </c>
      <c r="C16" t="s">
        <v>10</v>
      </c>
      <c r="D16" s="17"/>
      <c r="E16" s="8">
        <v>360.27</v>
      </c>
      <c r="F16" s="9">
        <f t="shared" si="0"/>
        <v>2882.16</v>
      </c>
    </row>
    <row r="17" spans="1:8" x14ac:dyDescent="0.25">
      <c r="A17" s="7">
        <v>5</v>
      </c>
      <c r="B17">
        <v>100395</v>
      </c>
      <c r="C17" t="s">
        <v>15</v>
      </c>
      <c r="D17" s="17"/>
      <c r="E17" s="8">
        <v>348.54</v>
      </c>
      <c r="F17" s="9">
        <f t="shared" si="0"/>
        <v>1742.7</v>
      </c>
    </row>
    <row r="18" spans="1:8" x14ac:dyDescent="0.25">
      <c r="A18" s="7">
        <v>7</v>
      </c>
      <c r="B18">
        <v>100327</v>
      </c>
      <c r="C18" t="s">
        <v>14</v>
      </c>
      <c r="D18" s="17"/>
      <c r="E18" s="8">
        <v>175.33</v>
      </c>
      <c r="F18" s="9">
        <f t="shared" si="0"/>
        <v>1227.3100000000002</v>
      </c>
    </row>
    <row r="19" spans="1:8" x14ac:dyDescent="0.25">
      <c r="A19" s="7">
        <v>1</v>
      </c>
      <c r="B19">
        <v>100246</v>
      </c>
      <c r="C19" t="s">
        <v>13</v>
      </c>
      <c r="D19" s="17"/>
      <c r="E19" s="8">
        <v>1881.17</v>
      </c>
      <c r="F19" s="9">
        <f t="shared" si="0"/>
        <v>1881.17</v>
      </c>
      <c r="G19" s="8">
        <v>15321.7</v>
      </c>
      <c r="H19" s="13">
        <v>0.837202</v>
      </c>
    </row>
    <row r="20" spans="1:8" x14ac:dyDescent="0.25">
      <c r="A20" s="10"/>
      <c r="B20" s="11"/>
      <c r="C20" s="11"/>
      <c r="D20" s="11"/>
      <c r="E20" s="11"/>
      <c r="F20" s="12"/>
    </row>
    <row r="22" spans="1:8" x14ac:dyDescent="0.25">
      <c r="C22" t="s">
        <v>19</v>
      </c>
      <c r="F22" s="8">
        <f>SUM(F2:F19)</f>
        <v>18301.11</v>
      </c>
    </row>
    <row r="23" spans="1:8" x14ac:dyDescent="0.25">
      <c r="C23" t="s">
        <v>20</v>
      </c>
      <c r="E23" s="13">
        <v>0.23</v>
      </c>
      <c r="F23" s="8">
        <f>E23*F22</f>
        <v>4209.2553000000007</v>
      </c>
    </row>
    <row r="24" spans="1:8" ht="24.95" customHeight="1" x14ac:dyDescent="0.25">
      <c r="A24" s="14"/>
      <c r="B24" s="14"/>
      <c r="C24" s="14" t="s">
        <v>21</v>
      </c>
      <c r="D24" s="14"/>
      <c r="E24" s="14"/>
      <c r="F24" s="15">
        <f>SUM(F22:F23)</f>
        <v>22510.365300000001</v>
      </c>
      <c r="G24" s="14"/>
      <c r="H24" s="14"/>
    </row>
    <row r="25" spans="1:8" x14ac:dyDescent="0.25">
      <c r="A25" s="16" t="s">
        <v>22</v>
      </c>
    </row>
  </sheetData>
  <mergeCells count="2">
    <mergeCell ref="A1:H1"/>
    <mergeCell ref="A11:F11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"/>
  <sheetViews>
    <sheetView showGridLines="0" zoomScaleNormal="100" workbookViewId="0">
      <selection sqref="A1:F1"/>
    </sheetView>
  </sheetViews>
  <sheetFormatPr defaultRowHeight="15" x14ac:dyDescent="0.25"/>
  <cols>
    <col min="1" max="1" width="8.42578125" customWidth="1"/>
    <col min="2" max="2" width="30" customWidth="1"/>
    <col min="3" max="5" width="14" customWidth="1"/>
    <col min="6" max="1025" width="8.42578125" customWidth="1"/>
  </cols>
  <sheetData>
    <row r="1" spans="1:6" ht="17.25" x14ac:dyDescent="0.25">
      <c r="A1" s="1" t="s">
        <v>38</v>
      </c>
      <c r="B1" s="1"/>
      <c r="C1" s="1"/>
      <c r="D1" s="1"/>
      <c r="E1" s="1"/>
      <c r="F1" s="1"/>
    </row>
    <row r="3" spans="1:6" x14ac:dyDescent="0.25">
      <c r="B3" s="5" t="s">
        <v>39</v>
      </c>
      <c r="C3" s="5" t="s">
        <v>40</v>
      </c>
      <c r="D3" s="5" t="s">
        <v>41</v>
      </c>
      <c r="E3" s="5" t="s">
        <v>42</v>
      </c>
    </row>
    <row r="4" spans="1:6" x14ac:dyDescent="0.25">
      <c r="B4" s="17" t="s">
        <v>43</v>
      </c>
      <c r="C4">
        <v>100</v>
      </c>
      <c r="D4">
        <v>32</v>
      </c>
      <c r="E4">
        <f t="shared" ref="E4:E11" si="0">C4-D4</f>
        <v>68</v>
      </c>
    </row>
    <row r="5" spans="1:6" x14ac:dyDescent="0.25">
      <c r="B5" s="17" t="s">
        <v>44</v>
      </c>
      <c r="C5">
        <v>0</v>
      </c>
      <c r="D5">
        <v>0</v>
      </c>
      <c r="E5">
        <f t="shared" si="0"/>
        <v>0</v>
      </c>
    </row>
    <row r="6" spans="1:6" x14ac:dyDescent="0.25">
      <c r="B6" s="17" t="s">
        <v>45</v>
      </c>
      <c r="C6">
        <v>4</v>
      </c>
      <c r="D6">
        <v>0</v>
      </c>
      <c r="E6">
        <f t="shared" si="0"/>
        <v>4</v>
      </c>
    </row>
    <row r="7" spans="1:6" x14ac:dyDescent="0.25">
      <c r="B7" s="17" t="s">
        <v>46</v>
      </c>
      <c r="C7">
        <v>4</v>
      </c>
      <c r="D7">
        <v>0</v>
      </c>
      <c r="E7">
        <f t="shared" si="0"/>
        <v>4</v>
      </c>
    </row>
    <row r="8" spans="1:6" x14ac:dyDescent="0.25">
      <c r="B8" s="17" t="s">
        <v>47</v>
      </c>
      <c r="C8">
        <v>4</v>
      </c>
      <c r="D8">
        <v>0</v>
      </c>
      <c r="E8">
        <f t="shared" si="0"/>
        <v>4</v>
      </c>
    </row>
    <row r="9" spans="1:6" x14ac:dyDescent="0.25">
      <c r="B9" s="17" t="s">
        <v>48</v>
      </c>
      <c r="C9">
        <v>16</v>
      </c>
      <c r="D9">
        <v>0</v>
      </c>
      <c r="E9">
        <f t="shared" si="0"/>
        <v>16</v>
      </c>
    </row>
    <row r="10" spans="1:6" x14ac:dyDescent="0.25">
      <c r="B10" s="17" t="s">
        <v>49</v>
      </c>
      <c r="C10">
        <v>0</v>
      </c>
      <c r="D10">
        <v>0</v>
      </c>
      <c r="E10">
        <f t="shared" si="0"/>
        <v>0</v>
      </c>
    </row>
    <row r="11" spans="1:6" x14ac:dyDescent="0.25">
      <c r="B11" s="17" t="s">
        <v>50</v>
      </c>
      <c r="C11">
        <v>8</v>
      </c>
      <c r="D11">
        <v>0</v>
      </c>
      <c r="E11">
        <f t="shared" si="0"/>
        <v>8</v>
      </c>
    </row>
    <row r="15" spans="1:6" ht="17.25" x14ac:dyDescent="0.25">
      <c r="A15" s="1" t="s">
        <v>51</v>
      </c>
      <c r="B15" s="1"/>
      <c r="C15" s="1"/>
      <c r="D15" s="1"/>
      <c r="E15" s="1"/>
      <c r="F15" s="1"/>
    </row>
    <row r="17" spans="2:5" ht="45" x14ac:dyDescent="0.25">
      <c r="B17" s="5" t="s">
        <v>52</v>
      </c>
      <c r="C17" s="5" t="s">
        <v>1</v>
      </c>
      <c r="D17" s="5" t="s">
        <v>53</v>
      </c>
      <c r="E17" s="5" t="s">
        <v>54</v>
      </c>
    </row>
    <row r="18" spans="2:5" x14ac:dyDescent="0.25">
      <c r="B18" s="17" t="s">
        <v>55</v>
      </c>
      <c r="C18">
        <v>1</v>
      </c>
      <c r="D18">
        <v>155</v>
      </c>
      <c r="E18">
        <f t="shared" ref="E18:E24" si="1">C18*D18</f>
        <v>155</v>
      </c>
    </row>
    <row r="19" spans="2:5" x14ac:dyDescent="0.25">
      <c r="B19" s="17" t="s">
        <v>56</v>
      </c>
      <c r="C19">
        <v>1</v>
      </c>
      <c r="D19">
        <v>155</v>
      </c>
      <c r="E19">
        <f t="shared" si="1"/>
        <v>155</v>
      </c>
    </row>
    <row r="20" spans="2:5" x14ac:dyDescent="0.25">
      <c r="B20" s="17" t="s">
        <v>57</v>
      </c>
      <c r="C20">
        <v>1</v>
      </c>
      <c r="D20">
        <v>34</v>
      </c>
      <c r="E20">
        <f t="shared" si="1"/>
        <v>34</v>
      </c>
    </row>
    <row r="21" spans="2:5" x14ac:dyDescent="0.25">
      <c r="B21" s="17" t="s">
        <v>58</v>
      </c>
      <c r="C21">
        <v>2</v>
      </c>
      <c r="D21">
        <v>34</v>
      </c>
      <c r="E21">
        <f t="shared" si="1"/>
        <v>68</v>
      </c>
    </row>
    <row r="22" spans="2:5" x14ac:dyDescent="0.25">
      <c r="B22" s="17" t="s">
        <v>59</v>
      </c>
      <c r="C22">
        <v>1</v>
      </c>
      <c r="D22">
        <v>53</v>
      </c>
      <c r="E22">
        <f t="shared" si="1"/>
        <v>53</v>
      </c>
    </row>
    <row r="23" spans="2:5" x14ac:dyDescent="0.25">
      <c r="B23" s="17" t="s">
        <v>60</v>
      </c>
      <c r="C23">
        <v>1</v>
      </c>
      <c r="D23">
        <v>90</v>
      </c>
      <c r="E23">
        <f t="shared" si="1"/>
        <v>90</v>
      </c>
    </row>
    <row r="24" spans="2:5" x14ac:dyDescent="0.25">
      <c r="B24" s="17" t="s">
        <v>61</v>
      </c>
      <c r="C24">
        <v>1</v>
      </c>
      <c r="D24">
        <v>18</v>
      </c>
      <c r="E24">
        <f t="shared" si="1"/>
        <v>18</v>
      </c>
    </row>
    <row r="26" spans="2:5" x14ac:dyDescent="0.25">
      <c r="B26" t="s">
        <v>62</v>
      </c>
      <c r="E26">
        <f>SUM(E15:E25)</f>
        <v>573</v>
      </c>
    </row>
    <row r="27" spans="2:5" x14ac:dyDescent="0.25">
      <c r="B27" t="s">
        <v>63</v>
      </c>
      <c r="E27">
        <f>ROUNDUP(E26/18,0)</f>
        <v>32</v>
      </c>
    </row>
  </sheetData>
  <mergeCells count="2">
    <mergeCell ref="A1:F1"/>
    <mergeCell ref="A15:F15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Lista komponentów</vt:lpstr>
      <vt:lpstr>Lista części według kategorii</vt:lpstr>
      <vt:lpstr>Lista wg pomieszczeń</vt:lpstr>
      <vt:lpstr>Zajętość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Loxone</dc:creator>
  <dc:description/>
  <cp:lastModifiedBy>Loxone</cp:lastModifiedBy>
  <cp:revision>0</cp:revision>
  <dcterms:created xsi:type="dcterms:W3CDTF">2019-11-12T10:06:17Z</dcterms:created>
  <dcterms:modified xsi:type="dcterms:W3CDTF">2020-01-30T14:57:46Z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