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0" yWindow="630" windowWidth="24615" windowHeight="11445" activeTab="0"/>
  </bookViews>
  <sheets>
    <sheet name="Seznam produktů" sheetId="1" r:id="rId1"/>
    <sheet name="Kusovník podle kategorie" sheetId="2" r:id="rId2"/>
    <sheet name="Seznam po místnostech" sheetId="3" r:id="rId3"/>
    <sheet name="Přiřazení" sheetId="4" r:id="rId4"/>
    <sheet name="Využití energie" sheetId="5" r:id="rId5"/>
  </sheets>
  <calcPr calcId="124519"/>
</workbook>
</file>

<file path=xl/calcChain.xml><?xml version="1.0" encoding="utf-8"?>
<calcChain xmlns="http://schemas.openxmlformats.org/spreadsheetml/2006/main">
  <c r="E4" i="1"/>
  <c r="E5"/>
  <c r="E6"/>
  <c r="E7"/>
  <c r="E8"/>
  <c r="E11"/>
  <c r="E12"/>
  <c r="E13"/>
  <c r="E6" i="2"/>
  <c r="F6"/>
  <c r="G6"/>
  <c r="E9"/>
  <c r="F13"/>
  <c r="G13"/>
  <c r="E16"/>
  <c r="F16"/>
  <c r="G16"/>
  <c r="E19"/>
  <c r="F19"/>
  <c r="G19"/>
  <c r="F22"/>
  <c r="G22"/>
  <c r="E25"/>
  <c r="F25"/>
  <c r="G25"/>
  <c r="E28"/>
  <c r="E29"/>
  <c r="E30"/>
  <c r="F5" i="3"/>
  <c r="F6"/>
  <c r="G6"/>
  <c r="H6"/>
  <c r="F10"/>
  <c r="F11"/>
  <c r="F12"/>
  <c r="G12"/>
  <c r="H12"/>
  <c r="F16"/>
  <c r="F17"/>
  <c r="F18"/>
  <c r="G18"/>
  <c r="H18"/>
  <c r="F22"/>
  <c r="F23"/>
  <c r="F24"/>
  <c r="G24"/>
  <c r="H24"/>
  <c r="F28"/>
  <c r="F29"/>
  <c r="F30"/>
  <c r="G30"/>
  <c r="H30"/>
  <c r="F34"/>
  <c r="F35"/>
  <c r="F36"/>
  <c r="G36"/>
  <c r="H36"/>
  <c r="F40"/>
  <c r="F41"/>
  <c r="F42"/>
  <c r="G42"/>
  <c r="H42"/>
  <c r="F46"/>
  <c r="F47"/>
  <c r="F48"/>
  <c r="G48"/>
  <c r="H48"/>
  <c r="F52"/>
  <c r="F53"/>
  <c r="F54"/>
  <c r="G54"/>
  <c r="H54"/>
  <c r="F57"/>
  <c r="F58"/>
  <c r="F59"/>
  <c r="E4" i="4"/>
  <c r="E5"/>
  <c r="E6"/>
  <c r="E7"/>
  <c r="E8"/>
  <c r="E9"/>
  <c r="E10"/>
  <c r="E11"/>
  <c r="E12"/>
  <c r="E13"/>
  <c r="E20"/>
  <c r="E21"/>
  <c r="E23"/>
  <c r="E24"/>
  <c r="E6" i="5"/>
  <c r="G6"/>
  <c r="E9"/>
  <c r="E10"/>
  <c r="E11"/>
  <c r="G11"/>
  <c r="G13"/>
</calcChain>
</file>

<file path=xl/sharedStrings.xml><?xml version="1.0" encoding="utf-8"?>
<sst xmlns="http://schemas.openxmlformats.org/spreadsheetml/2006/main" count="71" uniqueCount="71">
  <si>
    <t>Seznam produktů</t>
  </si>
  <si>
    <t>Ks</t>
  </si>
  <si>
    <t>Č. p.</t>
  </si>
  <si>
    <t>Popis</t>
  </si>
  <si>
    <t>Cena za kus (netto)</t>
  </si>
  <si>
    <t>Celkem</t>
  </si>
  <si>
    <t>Touch Tree bílá</t>
  </si>
  <si>
    <t>Miniserver</t>
  </si>
  <si>
    <t>Senzor přítomnosti Tree bílá</t>
  </si>
  <si>
    <t>Hlavice Tree</t>
  </si>
  <si>
    <t>Power Supply 4,2 A</t>
  </si>
  <si>
    <t>Celkem bez DPH</t>
  </si>
  <si>
    <t>+ DPH</t>
  </si>
  <si>
    <t>Celkem s DPH</t>
  </si>
  <si>
    <t>Změna cen vyhrazena (03-08-2026)</t>
  </si>
  <si>
    <t>Kusovník podle kategorie</t>
  </si>
  <si>
    <t>Celková kategorie</t>
  </si>
  <si>
    <t>%</t>
  </si>
  <si>
    <t>Automatizace</t>
  </si>
  <si>
    <t>Ovládání</t>
  </si>
  <si>
    <t>Přirážka Touch Pure Classic Tree signální bílá</t>
  </si>
  <si>
    <t>Přirážka Touch Nightlight Classic Air signální bílá</t>
  </si>
  <si>
    <t>Přirážka Touch &amp; Grill Classic Air</t>
  </si>
  <si>
    <t>Přirážka Touch Pure Classic CO2 Tree signální bílá</t>
  </si>
  <si>
    <t>Klima</t>
  </si>
  <si>
    <t>Pohybový senzor / Detektor přítomnosti</t>
  </si>
  <si>
    <t>Osvětlení</t>
  </si>
  <si>
    <t>Digitální výstup (relé 10 A)</t>
  </si>
  <si>
    <t>Energie</t>
  </si>
  <si>
    <t>Seznam po místnostech</t>
  </si>
  <si>
    <t>Použití</t>
  </si>
  <si>
    <t>Místnost celkem</t>
  </si>
  <si>
    <t>Chodba</t>
  </si>
  <si>
    <t>Dveře</t>
  </si>
  <si>
    <t>Dětský pokoj</t>
  </si>
  <si>
    <t>Strop</t>
  </si>
  <si>
    <t>Dětský pokoj 2</t>
  </si>
  <si>
    <t>Garáž</t>
  </si>
  <si>
    <t>Koupelna</t>
  </si>
  <si>
    <t>Kuchyň</t>
  </si>
  <si>
    <t>Ložnice</t>
  </si>
  <si>
    <t>Postel</t>
  </si>
  <si>
    <t>Obývací pokoj</t>
  </si>
  <si>
    <t>Obsazení vstupů/výstupů</t>
  </si>
  <si>
    <t>Typ</t>
  </si>
  <si>
    <t>Dostupný</t>
  </si>
  <si>
    <t>Potřebné</t>
  </si>
  <si>
    <t>Rezerva</t>
  </si>
  <si>
    <t>Tree zařízení</t>
  </si>
  <si>
    <t>Air zařízení</t>
  </si>
  <si>
    <t>Analogové výstupy</t>
  </si>
  <si>
    <t>Analogové vstupy</t>
  </si>
  <si>
    <t>Výstup Dimmeru</t>
  </si>
  <si>
    <t>Digitální vstupy</t>
  </si>
  <si>
    <t>Digitální výstupy (16 A)</t>
  </si>
  <si>
    <t>Digitální výstupy (10 A)</t>
  </si>
  <si>
    <t>Audio kanály</t>
  </si>
  <si>
    <t>Analogové vstupy proudu</t>
  </si>
  <si>
    <t>Potřebné místo v rozvaděči</t>
  </si>
  <si>
    <t>Produkt</t>
  </si>
  <si>
    <t>Požadavky na místo [mm]</t>
  </si>
  <si>
    <t>Celkem [mm]</t>
  </si>
  <si>
    <t>Miniserver (9 TE)</t>
  </si>
  <si>
    <t>Power Supply 4,2 A (2 TE)</t>
  </si>
  <si>
    <t>Celkové obsazené místo v mm</t>
  </si>
  <si>
    <t>Celkové obsazené místo v modulech</t>
  </si>
  <si>
    <t>Využití energie</t>
  </si>
  <si>
    <t>Výkon jednotky</t>
  </si>
  <si>
    <t>Faktor zapnutí</t>
  </si>
  <si>
    <t>Skupina Celkem</t>
  </si>
  <si>
    <t>Periferie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</si>
</sst>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%"/>
    <numFmt numFmtId="165" formatCode="0.##%"/>
    <numFmt numFmtId="166" formatCode="_-&quot;Kč&quot;\ * #,##0.00_-;\-&quot;Kč&quot;\ * #,##0.00_-;_-&quot;Kč&quot;\ * &quot;-&quot;??_-;_-@_-"/>
    <numFmt numFmtId="167" formatCode="_-#,##0.00 &quot;W&quot;_-;"/>
  </numFmts>
  <fonts count="6">
    <font>
      <sz val="11"/>
      <name val="Calibri"/>
      <charset val="204"/>
      <color theme="1"/>
    </font>
    <font>
      <b/>
      <sz val="11"/>
      <name val="Calibri"/>
      <charset val="204"/>
      <color theme="1"/>
    </font>
    <font>
      <b/>
      <sz val="24"/>
      <name val="Calibri"/>
      <charset val="204"/>
      <color theme="1"/>
    </font>
    <font>
      <b/>
      <sz val="13"/>
      <name val="Calibri"/>
      <charset val="204"/>
      <color theme="1"/>
    </font>
    <font>
      <sz val="8"/>
      <name val="Calibri"/>
      <charset val="204"/>
      <color theme="1"/>
    </font>
    <font>
      <sz val="11"/>
      <name val="Calibri"/>
      <charset val="204"/>
      <color rgb="C8C8C8"/>
    </font>
  </fonts>
  <fills count="3">
    <fill>
      <patternFill patternType="none"/>
    </fill>
    <fill>
      <patternFill patternType="gray125"/>
    </fill>
    <fill>
      <patternFill patternType="solid">
        <fgColor rgb="8DFF7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>
    <xf numFmtId="0" fontId="0" fillId="0" borderId="0"/>
    <xf numFmtId="0" fontId="0" fillId="1" borderId="0" applyFill="1"/>
    <xf numFmtId="0" fontId="0" fillId="0" borderId="1" applyBorder="1"/>
    <xf numFmtId="0" fontId="0" fillId="0" borderId="2" applyBorder="1"/>
    <xf numFmtId="0" fontId="0" fillId="0" borderId="2" applyBorder="1">
      <alignment horizontal="center"/>
    </xf>
    <xf numFmtId="164" fontId="0" fillId="0" borderId="0" applyNumberFormat="1"/>
    <xf numFmtId="165" fontId="0" fillId="0" borderId="0" applyNumberFormat="1"/>
    <xf numFmtId="0" fontId="1" fillId="2" borderId="0" applyFont="1" applyFill="1">
      <alignment horizontal="center" vertical="center" wrapText="1"/>
    </xf>
    <xf numFmtId="0" fontId="1" fillId="2" borderId="3" applyFont="1" applyFill="1" applyBorder="1">
      <alignment horizontal="center" vertical="center" wrapText="1"/>
    </xf>
    <xf numFmtId="0" fontId="1" fillId="2" borderId="4" applyFont="1" applyFill="1" applyBorder="1">
      <alignment horizontal="center" vertical="center" wrapText="1"/>
    </xf>
    <xf numFmtId="0" fontId="2" fillId="2" borderId="0" applyFont="1" applyFill="1">
      <alignment horizontal="center" vertical="center" wrapText="1"/>
    </xf>
    <xf numFmtId="0" fontId="1" fillId="2" borderId="5" applyFont="1" applyFill="1" applyBorder="1">
      <alignment horizontal="center" vertical="center" wrapText="1"/>
    </xf>
    <xf numFmtId="0" fontId="1" fillId="2" borderId="6" applyFont="1" applyFill="1" applyBorder="1">
      <alignment horizontal="center" vertical="center" wrapText="1"/>
    </xf>
    <xf numFmtId="166" fontId="0" fillId="0" borderId="0" applyNumberFormat="1"/>
    <xf numFmtId="166" fontId="0" fillId="0" borderId="2" applyBorder="1" applyNumberFormat="1"/>
    <xf numFmtId="166" fontId="1" fillId="2" borderId="0" applyFont="1" applyFill="1" applyNumberFormat="1">
      <alignment vertical="center"/>
    </xf>
    <xf numFmtId="167" fontId="0" fillId="0" borderId="0" applyNumberFormat="1">
      <alignment vertical="center"/>
    </xf>
    <xf numFmtId="167" fontId="0" fillId="0" borderId="2" applyBorder="1" applyNumberFormat="1">
      <alignment vertical="center"/>
    </xf>
    <xf numFmtId="167" fontId="1" fillId="2" borderId="0" applyFont="1" applyFill="1" applyNumberFormat="1">
      <alignment vertical="center"/>
    </xf>
    <xf numFmtId="0" fontId="0" fillId="0" borderId="0">
      <alignment horizontal="center"/>
    </xf>
    <xf numFmtId="0" fontId="3" fillId="0" borderId="0" applyFont="1">
      <alignment horizontal="center" vertical="center"/>
    </xf>
    <xf numFmtId="0" fontId="4" fillId="0" borderId="0" applyFont="1"/>
    <xf numFmtId="0" fontId="0" fillId="0" borderId="7" applyBorder="1"/>
    <xf numFmtId="0" fontId="0" fillId="0" borderId="8" applyBorder="1"/>
    <xf numFmtId="0" fontId="0" fillId="0" borderId="9" applyBorder="1"/>
    <xf numFmtId="0" fontId="5" fillId="0" borderId="0" applyFont="1"/>
    <xf numFmtId="0" fontId="5" fillId="0" borderId="0" applyFont="1">
      <alignment horizontal="center"/>
    </xf>
    <xf numFmtId="0" fontId="5" fillId="0" borderId="1" applyFont="1" applyBorder="1">
      <alignment horizontal="right"/>
    </xf>
    <xf numFmtId="166" fontId="5" fillId="0" border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calcChain" Target="calcChain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rb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mbria"/>
        <a:ea typeface=""/>
        <a:cs typeface=""/>
        <a:font script="Arab" typeface="Times New Roman"/>
        <a:font script="Herb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7" width="17"/>
  </cols>
  <sheetData>
    <row r="1" x14ac:dyDescent="0.25" ht="40" customHeight="1">
      <c r="A1" s="10" t="s">
        <v>0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4</v>
      </c>
      <c r="E3" s="12" t="s">
        <v>5</v>
      </c>
    </row>
    <row r="4" x14ac:dyDescent="0.25">
      <c r="A4" s="2">
        <v>8</v>
      </c>
      <c r="B4">
        <v>100221</v>
      </c>
      <c r="C4" t="s">
        <v>6</v>
      </c>
      <c r="D4" s="13">
        <v>2280.96</v>
      </c>
      <c r="E4" s="14">
        <f>A4*D4</f>
      </c>
    </row>
    <row r="5" x14ac:dyDescent="0.25">
      <c r="A5" s="2">
        <v>1</v>
      </c>
      <c r="B5">
        <v>100335</v>
      </c>
      <c r="C5" t="s">
        <v>7</v>
      </c>
      <c r="D5" s="13">
        <v>16399.7</v>
      </c>
      <c r="E5" s="14">
        <f>A5*D5</f>
      </c>
    </row>
    <row r="6" x14ac:dyDescent="0.25">
      <c r="A6" s="2">
        <v>8</v>
      </c>
      <c r="B6">
        <v>100422</v>
      </c>
      <c r="C6" t="s">
        <v>8</v>
      </c>
      <c r="D6" s="13">
        <v>2460.48</v>
      </c>
      <c r="E6" s="14">
        <f>A6*D6</f>
      </c>
    </row>
    <row r="7" x14ac:dyDescent="0.25">
      <c r="A7" s="2">
        <v>8</v>
      </c>
      <c r="B7">
        <v>100602</v>
      </c>
      <c r="C7" t="s">
        <v>9</v>
      </c>
      <c r="D7" s="13">
        <v>2122.56</v>
      </c>
      <c r="E7" s="14">
        <f>A7*D7</f>
      </c>
    </row>
    <row r="8" x14ac:dyDescent="0.25">
      <c r="A8" s="2">
        <v>1</v>
      </c>
      <c r="B8">
        <v>100617</v>
      </c>
      <c r="C8" t="s">
        <v>10</v>
      </c>
      <c r="D8" s="13">
        <v>1730</v>
      </c>
      <c r="E8" s="14">
        <f>A8*D8</f>
      </c>
    </row>
    <row r="9" x14ac:dyDescent="0.25">
      <c r="A9" s="23"/>
      <c r="B9" s="22"/>
      <c r="C9" s="22"/>
      <c r="D9" s="22"/>
      <c r="E9" s="24"/>
    </row>
    <row r="10" x14ac:dyDescent="0.25"/>
    <row r="11" x14ac:dyDescent="0.25">
      <c r="C11" t="s">
        <v>11</v>
      </c>
      <c r="E11" s="13">
        <f>SUM(E2:E8)</f>
      </c>
    </row>
    <row r="12" x14ac:dyDescent="0.25">
      <c r="C12" t="s">
        <v>12</v>
      </c>
      <c r="D12" s="6">
        <v>0.21</v>
      </c>
      <c r="E12" s="13">
        <f>D12*E11</f>
      </c>
    </row>
    <row r="13" x14ac:dyDescent="0.25" ht="25" customHeight="1">
      <c r="A13" s="7"/>
      <c r="B13" s="7"/>
      <c r="C13" s="7" t="s">
        <v>13</v>
      </c>
      <c r="D13" s="7"/>
      <c r="E13" s="15">
        <f>SUM(E11:E12)</f>
      </c>
    </row>
    <row r="14" x14ac:dyDescent="0.25">
      <c r="A14" s="21" t="s">
        <v>14</v>
      </c>
    </row>
  </sheetData>
  <autoFilter ref="A3:E8" xr:uid="{292F37F3-78A2-4DDE-8708-9B50AD752FD0}"/>
  <mergeCells count="1">
    <mergeCell ref="A1:E1"/>
  </mergeCells>
  <pageMargins left="0.7" right="0.7" top="0.75" bottom="0.7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6" width="17"/>
    <col min="7" max="7" width="8"/>
  </cols>
  <sheetData>
    <row r="1" x14ac:dyDescent="0.25" ht="40" customHeight="1">
      <c r="A1" s="10" t="s">
        <v>15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4</v>
      </c>
      <c r="E3" s="12" t="s">
        <v>5</v>
      </c>
      <c r="F3" s="7" t="s">
        <v>16</v>
      </c>
      <c r="G3" s="7" t="s">
        <v>17</v>
      </c>
    </row>
    <row r="4" x14ac:dyDescent="0.25">
      <c r="A4" s="2"/>
      <c r="B4" s="19"/>
      <c r="C4" s="19"/>
      <c r="D4" s="19"/>
      <c r="E4" s="3"/>
    </row>
    <row r="5" x14ac:dyDescent="0.25">
      <c r="A5" s="8" t="s">
        <v>18</v>
      </c>
      <c r="E5" s="14"/>
    </row>
    <row r="6" x14ac:dyDescent="0.25">
      <c r="A6" s="2">
        <v>1</v>
      </c>
      <c r="B6">
        <v>100335</v>
      </c>
      <c r="C6" t="s">
        <v>7</v>
      </c>
      <c r="D6" s="13">
        <v>16399.7</v>
      </c>
      <c r="E6" s="14">
        <f>A6*D6</f>
      </c>
      <c r="F6" s="13">
        <f>SUM(E6:E6)</f>
      </c>
      <c r="G6" s="5">
        <f>F6/SUM(F5:F1000)</f>
      </c>
    </row>
    <row r="7" x14ac:dyDescent="0.25">
      <c r="A7" s="2"/>
      <c r="B7" s="19"/>
      <c r="C7" s="19"/>
      <c r="D7" s="19"/>
      <c r="E7" s="3"/>
    </row>
    <row r="8" x14ac:dyDescent="0.25">
      <c r="A8" s="8" t="s">
        <v>19</v>
      </c>
      <c r="E8" s="14"/>
    </row>
    <row r="9" x14ac:dyDescent="0.25">
      <c r="A9" s="2">
        <v>8</v>
      </c>
      <c r="B9">
        <v>100221</v>
      </c>
      <c r="C9" t="s">
        <v>6</v>
      </c>
      <c r="D9" s="13">
        <v>2280.96</v>
      </c>
      <c r="E9" s="14">
        <f>A9*D9</f>
      </c>
    </row>
    <row r="10" x14ac:dyDescent="0.25">
      <c r="A10" s="27">
        <v>1</v>
      </c>
      <c r="B10" s="25">
        <v>100461</v>
      </c>
      <c r="C10" s="25" t="s">
        <v>20</v>
      </c>
      <c r="D10" s="28">
        <v>2544.96</v>
      </c>
      <c r="E10" s="14"/>
    </row>
    <row r="11" x14ac:dyDescent="0.25">
      <c r="A11" s="27">
        <v>1</v>
      </c>
      <c r="B11" s="25">
        <v>100476</v>
      </c>
      <c r="C11" s="25" t="s">
        <v>21</v>
      </c>
      <c r="D11" s="28">
        <v>3717.12</v>
      </c>
      <c r="E11" s="14"/>
    </row>
    <row r="12" x14ac:dyDescent="0.25">
      <c r="A12" s="27">
        <v>1</v>
      </c>
      <c r="B12" s="25">
        <v>100341</v>
      </c>
      <c r="C12" s="25" t="s">
        <v>22</v>
      </c>
      <c r="D12" s="28">
        <v>1469.04</v>
      </c>
      <c r="E12" s="14"/>
    </row>
    <row r="13" x14ac:dyDescent="0.25">
      <c r="A13" s="27">
        <v>1</v>
      </c>
      <c r="B13" s="25">
        <v>100517</v>
      </c>
      <c r="C13" s="25" t="s">
        <v>23</v>
      </c>
      <c r="D13" s="28">
        <v>3799.04</v>
      </c>
      <c r="E13" s="14"/>
      <c r="F13" s="13">
        <f>SUM(E9:E13)</f>
      </c>
      <c r="G13" s="5">
        <f>F13/SUM(F5:F1000)</f>
      </c>
    </row>
    <row r="14" x14ac:dyDescent="0.25">
      <c r="A14" s="2"/>
      <c r="B14" s="19"/>
      <c r="C14" s="19"/>
      <c r="D14" s="19"/>
      <c r="E14" s="3"/>
    </row>
    <row r="15" x14ac:dyDescent="0.25">
      <c r="A15" s="8" t="s">
        <v>24</v>
      </c>
      <c r="E15" s="14"/>
    </row>
    <row r="16" x14ac:dyDescent="0.25">
      <c r="A16" s="2">
        <v>8</v>
      </c>
      <c r="B16">
        <v>100602</v>
      </c>
      <c r="C16" t="s">
        <v>9</v>
      </c>
      <c r="D16" s="13">
        <v>2122.56</v>
      </c>
      <c r="E16" s="14">
        <f>A16*D16</f>
      </c>
      <c r="F16" s="13">
        <f>SUM(E16:E16)</f>
      </c>
      <c r="G16" s="5">
        <f>F16/SUM(F5:F1000)</f>
      </c>
    </row>
    <row r="17" x14ac:dyDescent="0.25">
      <c r="A17" s="2"/>
      <c r="B17" s="19"/>
      <c r="C17" s="19"/>
      <c r="D17" s="19"/>
      <c r="E17" s="3"/>
    </row>
    <row r="18" x14ac:dyDescent="0.25">
      <c r="A18" s="8" t="s">
        <v>25</v>
      </c>
      <c r="E18" s="14"/>
    </row>
    <row r="19" x14ac:dyDescent="0.25">
      <c r="A19" s="2">
        <v>8</v>
      </c>
      <c r="B19">
        <v>100422</v>
      </c>
      <c r="C19" t="s">
        <v>8</v>
      </c>
      <c r="D19" s="13">
        <v>2460.48</v>
      </c>
      <c r="E19" s="14">
        <f>A19*D19</f>
      </c>
      <c r="F19" s="13">
        <f>SUM(E19:E19)</f>
      </c>
      <c r="G19" s="5">
        <f>F19/SUM(F5:F1000)</f>
      </c>
    </row>
    <row r="20" x14ac:dyDescent="0.25">
      <c r="A20" s="2"/>
      <c r="B20" s="19"/>
      <c r="C20" s="19"/>
      <c r="D20" s="19"/>
      <c r="E20" s="3"/>
    </row>
    <row r="21" x14ac:dyDescent="0.25">
      <c r="A21" s="8" t="s">
        <v>26</v>
      </c>
      <c r="E21" s="14"/>
    </row>
    <row r="22" x14ac:dyDescent="0.25">
      <c r="A22" s="2">
        <v>8</v>
      </c>
      <c r="C22" t="s">
        <v>27</v>
      </c>
      <c r="E22" s="3"/>
      <c r="F22" s="13">
        <f>SUM(E22:E22)</f>
      </c>
      <c r="G22" s="5">
        <f>F22/SUM(F5:F1000)</f>
      </c>
    </row>
    <row r="23" x14ac:dyDescent="0.25">
      <c r="A23" s="2"/>
      <c r="B23" s="19"/>
      <c r="C23" s="19"/>
      <c r="D23" s="19"/>
      <c r="E23" s="3"/>
    </row>
    <row r="24" x14ac:dyDescent="0.25">
      <c r="A24" s="8" t="s">
        <v>28</v>
      </c>
      <c r="E24" s="14"/>
    </row>
    <row r="25" x14ac:dyDescent="0.25">
      <c r="A25" s="2">
        <v>1</v>
      </c>
      <c r="B25">
        <v>100617</v>
      </c>
      <c r="C25" t="s">
        <v>10</v>
      </c>
      <c r="D25" s="13">
        <v>1730</v>
      </c>
      <c r="E25" s="14">
        <f>A25*D25</f>
      </c>
      <c r="F25" s="13">
        <f>SUM(E25:E25)</f>
      </c>
      <c r="G25" s="5">
        <f>F25/SUM(F5:F1000)</f>
      </c>
    </row>
    <row r="26" x14ac:dyDescent="0.25">
      <c r="A26" s="23"/>
      <c r="B26" s="22"/>
      <c r="C26" s="22"/>
      <c r="D26" s="22"/>
      <c r="E26" s="24"/>
    </row>
    <row r="27" x14ac:dyDescent="0.25"/>
    <row r="28" x14ac:dyDescent="0.25">
      <c r="C28" t="s">
        <v>11</v>
      </c>
      <c r="E28" s="13">
        <f>SUM(E2:E25)</f>
      </c>
    </row>
    <row r="29" x14ac:dyDescent="0.25">
      <c r="C29" t="s">
        <v>12</v>
      </c>
      <c r="D29" s="6">
        <v>0.21</v>
      </c>
      <c r="E29" s="13">
        <f>D29*E28</f>
      </c>
    </row>
    <row r="30" x14ac:dyDescent="0.25" ht="25" customHeight="1">
      <c r="A30" s="7"/>
      <c r="B30" s="7"/>
      <c r="C30" s="7" t="s">
        <v>13</v>
      </c>
      <c r="D30" s="7"/>
      <c r="E30" s="15">
        <f>SUM(E28:E29)</f>
      </c>
      <c r="F30" s="7"/>
      <c r="G30" s="7"/>
    </row>
    <row r="31" x14ac:dyDescent="0.25">
      <c r="A31" s="21" t="s">
        <v>14</v>
      </c>
    </row>
  </sheetData>
  <mergeCells count="7">
    <mergeCell ref="A1:G1"/>
    <mergeCell ref="A5:E5"/>
    <mergeCell ref="A8:E8"/>
    <mergeCell ref="A15:E15"/>
    <mergeCell ref="A18:E18"/>
    <mergeCell ref="A21:E21"/>
    <mergeCell ref="A24:E24"/>
  </mergeCells>
  <pageMargins left="0.7" right="0.7" top="0.75" bottom="0.7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4" width="40"/>
    <col min="5" max="7" width="17"/>
    <col min="8" max="8" width="8"/>
  </cols>
  <sheetData>
    <row r="1" x14ac:dyDescent="0.25" ht="40" customHeight="1">
      <c r="A1" s="10" t="s">
        <v>29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30</v>
      </c>
      <c r="E3" s="9" t="s">
        <v>4</v>
      </c>
      <c r="F3" s="12" t="s">
        <v>5</v>
      </c>
      <c r="G3" s="7" t="s">
        <v>31</v>
      </c>
      <c r="H3" s="7" t="s">
        <v>17</v>
      </c>
    </row>
    <row r="4" x14ac:dyDescent="0.25">
      <c r="A4" s="2"/>
      <c r="B4" s="19"/>
      <c r="C4" s="19"/>
      <c r="D4" s="19"/>
      <c r="E4" s="19"/>
      <c r="F4" s="3"/>
    </row>
    <row r="5" x14ac:dyDescent="0.25">
      <c r="A5" s="2">
        <v>1</v>
      </c>
      <c r="B5">
        <v>100335</v>
      </c>
      <c r="C5" t="s">
        <v>7</v>
      </c>
      <c r="D5" s="19"/>
      <c r="E5" s="13">
        <v>16399.7</v>
      </c>
      <c r="F5" s="14">
        <f>A5*E5</f>
      </c>
    </row>
    <row r="6" x14ac:dyDescent="0.25">
      <c r="A6" s="2">
        <v>1</v>
      </c>
      <c r="B6">
        <v>100617</v>
      </c>
      <c r="C6" t="s">
        <v>10</v>
      </c>
      <c r="D6" s="19"/>
      <c r="E6" s="13">
        <v>1730</v>
      </c>
      <c r="F6" s="14">
        <f>A6*E6</f>
      </c>
      <c r="G6" s="13">
        <f>SUM(F5:F6)</f>
      </c>
      <c r="H6" s="5">
        <f>G6/SUM(G5:G1000)</f>
      </c>
    </row>
    <row r="7" x14ac:dyDescent="0.25">
      <c r="A7" s="2"/>
      <c r="B7" s="19"/>
      <c r="C7" s="19"/>
      <c r="D7" s="19"/>
      <c r="E7" s="19"/>
      <c r="F7" s="3"/>
    </row>
    <row r="8" x14ac:dyDescent="0.25">
      <c r="A8" s="8" t="s">
        <v>32</v>
      </c>
      <c r="F8" s="14"/>
    </row>
    <row r="9" x14ac:dyDescent="0.25">
      <c r="A9" s="2">
        <v>1</v>
      </c>
      <c r="C9" t="s">
        <v>27</v>
      </c>
      <c r="D9" s="19"/>
      <c r="F9" s="3"/>
    </row>
    <row r="10" x14ac:dyDescent="0.25">
      <c r="A10" s="2">
        <v>1</v>
      </c>
      <c r="B10">
        <v>100221</v>
      </c>
      <c r="C10" t="s">
        <v>6</v>
      </c>
      <c r="D10" s="19" t="s">
        <v>33</v>
      </c>
      <c r="E10" s="13">
        <v>2280.96</v>
      </c>
      <c r="F10" s="14">
        <f>A10*E10</f>
      </c>
    </row>
    <row r="11" x14ac:dyDescent="0.25">
      <c r="A11" s="2">
        <v>1</v>
      </c>
      <c r="B11">
        <v>100422</v>
      </c>
      <c r="C11" t="s">
        <v>8</v>
      </c>
      <c r="D11" s="19"/>
      <c r="E11" s="13">
        <v>2460.48</v>
      </c>
      <c r="F11" s="14">
        <f>A11*E11</f>
      </c>
    </row>
    <row r="12" x14ac:dyDescent="0.25">
      <c r="A12" s="2">
        <v>1</v>
      </c>
      <c r="B12">
        <v>100602</v>
      </c>
      <c r="C12" t="s">
        <v>9</v>
      </c>
      <c r="D12" s="19"/>
      <c r="E12" s="13">
        <v>2122.56</v>
      </c>
      <c r="F12" s="14">
        <f>A12*E12</f>
      </c>
      <c r="G12" s="13">
        <f>SUM(F9:F12)</f>
      </c>
      <c r="H12" s="5">
        <f>G12/SUM(G5:G1000)</f>
      </c>
    </row>
    <row r="13" x14ac:dyDescent="0.25">
      <c r="A13" s="2"/>
      <c r="B13" s="19"/>
      <c r="C13" s="19"/>
      <c r="D13" s="19"/>
      <c r="E13" s="19"/>
      <c r="F13" s="3"/>
    </row>
    <row r="14" x14ac:dyDescent="0.25">
      <c r="A14" s="8" t="s">
        <v>34</v>
      </c>
      <c r="F14" s="14"/>
    </row>
    <row r="15" x14ac:dyDescent="0.25">
      <c r="A15" s="2">
        <v>1</v>
      </c>
      <c r="C15" t="s">
        <v>27</v>
      </c>
      <c r="D15" s="19"/>
      <c r="F15" s="3"/>
    </row>
    <row r="16" x14ac:dyDescent="0.25">
      <c r="A16" s="2">
        <v>1</v>
      </c>
      <c r="B16">
        <v>100221</v>
      </c>
      <c r="C16" t="s">
        <v>6</v>
      </c>
      <c r="D16" s="19" t="s">
        <v>33</v>
      </c>
      <c r="E16" s="13">
        <v>2280.96</v>
      </c>
      <c r="F16" s="14">
        <f>A16*E16</f>
      </c>
    </row>
    <row r="17" x14ac:dyDescent="0.25">
      <c r="A17" s="2">
        <v>1</v>
      </c>
      <c r="B17">
        <v>100422</v>
      </c>
      <c r="C17" t="s">
        <v>8</v>
      </c>
      <c r="D17" s="19" t="s">
        <v>35</v>
      </c>
      <c r="E17" s="13">
        <v>2460.48</v>
      </c>
      <c r="F17" s="14">
        <f>A17*E17</f>
      </c>
    </row>
    <row r="18" x14ac:dyDescent="0.25">
      <c r="A18" s="2">
        <v>1</v>
      </c>
      <c r="B18">
        <v>100602</v>
      </c>
      <c r="C18" t="s">
        <v>9</v>
      </c>
      <c r="D18" s="19"/>
      <c r="E18" s="13">
        <v>2122.56</v>
      </c>
      <c r="F18" s="14">
        <f>A18*E18</f>
      </c>
      <c r="G18" s="13">
        <f>SUM(F15:F18)</f>
      </c>
      <c r="H18" s="5">
        <f>G18/SUM(G5:G1000)</f>
      </c>
    </row>
    <row r="19" x14ac:dyDescent="0.25">
      <c r="A19" s="2"/>
      <c r="B19" s="19"/>
      <c r="C19" s="19"/>
      <c r="D19" s="19"/>
      <c r="E19" s="19"/>
      <c r="F19" s="3"/>
    </row>
    <row r="20" x14ac:dyDescent="0.25">
      <c r="A20" s="8" t="s">
        <v>36</v>
      </c>
      <c r="F20" s="14"/>
    </row>
    <row r="21" x14ac:dyDescent="0.25">
      <c r="A21" s="2">
        <v>1</v>
      </c>
      <c r="C21" t="s">
        <v>27</v>
      </c>
      <c r="D21" s="19"/>
      <c r="F21" s="3"/>
    </row>
    <row r="22" x14ac:dyDescent="0.25">
      <c r="A22" s="2">
        <v>1</v>
      </c>
      <c r="B22">
        <v>100221</v>
      </c>
      <c r="C22" t="s">
        <v>6</v>
      </c>
      <c r="D22" s="19" t="s">
        <v>33</v>
      </c>
      <c r="E22" s="13">
        <v>2280.96</v>
      </c>
      <c r="F22" s="14">
        <f>A22*E22</f>
      </c>
    </row>
    <row r="23" x14ac:dyDescent="0.25">
      <c r="A23" s="2">
        <v>1</v>
      </c>
      <c r="B23">
        <v>100422</v>
      </c>
      <c r="C23" t="s">
        <v>8</v>
      </c>
      <c r="D23" s="19" t="s">
        <v>35</v>
      </c>
      <c r="E23" s="13">
        <v>2460.48</v>
      </c>
      <c r="F23" s="14">
        <f>A23*E23</f>
      </c>
    </row>
    <row r="24" x14ac:dyDescent="0.25">
      <c r="A24" s="2">
        <v>1</v>
      </c>
      <c r="B24">
        <v>100602</v>
      </c>
      <c r="C24" t="s">
        <v>9</v>
      </c>
      <c r="D24" s="19"/>
      <c r="E24" s="13">
        <v>2122.56</v>
      </c>
      <c r="F24" s="14">
        <f>A24*E24</f>
      </c>
      <c r="G24" s="13">
        <f>SUM(F21:F24)</f>
      </c>
      <c r="H24" s="5">
        <f>G24/SUM(G5:G1000)</f>
      </c>
    </row>
    <row r="25" x14ac:dyDescent="0.25">
      <c r="A25" s="2"/>
      <c r="B25" s="19"/>
      <c r="C25" s="19"/>
      <c r="D25" s="19"/>
      <c r="E25" s="19"/>
      <c r="F25" s="3"/>
    </row>
    <row r="26" x14ac:dyDescent="0.25">
      <c r="A26" s="8" t="s">
        <v>37</v>
      </c>
      <c r="F26" s="14"/>
    </row>
    <row r="27" x14ac:dyDescent="0.25">
      <c r="A27" s="2">
        <v>1</v>
      </c>
      <c r="C27" t="s">
        <v>27</v>
      </c>
      <c r="D27" s="19"/>
      <c r="F27" s="3"/>
    </row>
    <row r="28" x14ac:dyDescent="0.25">
      <c r="A28" s="2">
        <v>1</v>
      </c>
      <c r="B28">
        <v>100221</v>
      </c>
      <c r="C28" t="s">
        <v>6</v>
      </c>
      <c r="D28" s="19" t="s">
        <v>33</v>
      </c>
      <c r="E28" s="13">
        <v>2280.96</v>
      </c>
      <c r="F28" s="14">
        <f>A28*E28</f>
      </c>
    </row>
    <row r="29" x14ac:dyDescent="0.25">
      <c r="A29" s="2">
        <v>1</v>
      </c>
      <c r="B29">
        <v>100422</v>
      </c>
      <c r="C29" t="s">
        <v>8</v>
      </c>
      <c r="D29" s="19"/>
      <c r="E29" s="13">
        <v>2460.48</v>
      </c>
      <c r="F29" s="14">
        <f>A29*E29</f>
      </c>
    </row>
    <row r="30" x14ac:dyDescent="0.25">
      <c r="A30" s="2">
        <v>1</v>
      </c>
      <c r="B30">
        <v>100602</v>
      </c>
      <c r="C30" t="s">
        <v>9</v>
      </c>
      <c r="D30" s="19"/>
      <c r="E30" s="13">
        <v>2122.56</v>
      </c>
      <c r="F30" s="14">
        <f>A30*E30</f>
      </c>
      <c r="G30" s="13">
        <f>SUM(F27:F30)</f>
      </c>
      <c r="H30" s="5">
        <f>G30/SUM(G5:G1000)</f>
      </c>
    </row>
    <row r="31" x14ac:dyDescent="0.25">
      <c r="A31" s="2"/>
      <c r="B31" s="19"/>
      <c r="C31" s="19"/>
      <c r="D31" s="19"/>
      <c r="E31" s="19"/>
      <c r="F31" s="3"/>
    </row>
    <row r="32" x14ac:dyDescent="0.25">
      <c r="A32" s="8" t="s">
        <v>38</v>
      </c>
      <c r="F32" s="14"/>
    </row>
    <row r="33" x14ac:dyDescent="0.25">
      <c r="A33" s="2">
        <v>1</v>
      </c>
      <c r="C33" t="s">
        <v>27</v>
      </c>
      <c r="D33" s="19"/>
      <c r="F33" s="3"/>
    </row>
    <row r="34" x14ac:dyDescent="0.25">
      <c r="A34" s="2">
        <v>1</v>
      </c>
      <c r="B34">
        <v>100221</v>
      </c>
      <c r="C34" t="s">
        <v>6</v>
      </c>
      <c r="D34" s="19" t="s">
        <v>33</v>
      </c>
      <c r="E34" s="13">
        <v>2280.96</v>
      </c>
      <c r="F34" s="14">
        <f>A34*E34</f>
      </c>
    </row>
    <row r="35" x14ac:dyDescent="0.25">
      <c r="A35" s="2">
        <v>1</v>
      </c>
      <c r="B35">
        <v>100422</v>
      </c>
      <c r="C35" t="s">
        <v>8</v>
      </c>
      <c r="D35" s="19" t="s">
        <v>35</v>
      </c>
      <c r="E35" s="13">
        <v>2460.48</v>
      </c>
      <c r="F35" s="14">
        <f>A35*E35</f>
      </c>
    </row>
    <row r="36" x14ac:dyDescent="0.25">
      <c r="A36" s="2">
        <v>1</v>
      </c>
      <c r="B36">
        <v>100602</v>
      </c>
      <c r="C36" t="s">
        <v>9</v>
      </c>
      <c r="D36" s="19"/>
      <c r="E36" s="13">
        <v>2122.56</v>
      </c>
      <c r="F36" s="14">
        <f>A36*E36</f>
      </c>
      <c r="G36" s="13">
        <f>SUM(F33:F36)</f>
      </c>
      <c r="H36" s="5">
        <f>G36/SUM(G5:G1000)</f>
      </c>
    </row>
    <row r="37" x14ac:dyDescent="0.25">
      <c r="A37" s="2"/>
      <c r="B37" s="19"/>
      <c r="C37" s="19"/>
      <c r="D37" s="19"/>
      <c r="E37" s="19"/>
      <c r="F37" s="3"/>
    </row>
    <row r="38" x14ac:dyDescent="0.25">
      <c r="A38" s="8" t="s">
        <v>39</v>
      </c>
      <c r="F38" s="14"/>
    </row>
    <row r="39" x14ac:dyDescent="0.25">
      <c r="A39" s="2">
        <v>1</v>
      </c>
      <c r="C39" t="s">
        <v>27</v>
      </c>
      <c r="D39" s="19"/>
      <c r="F39" s="3"/>
    </row>
    <row r="40" x14ac:dyDescent="0.25">
      <c r="A40" s="2">
        <v>1</v>
      </c>
      <c r="B40">
        <v>100221</v>
      </c>
      <c r="C40" t="s">
        <v>6</v>
      </c>
      <c r="D40" s="19" t="s">
        <v>33</v>
      </c>
      <c r="E40" s="13">
        <v>2280.96</v>
      </c>
      <c r="F40" s="14">
        <f>A40*E40</f>
      </c>
    </row>
    <row r="41" x14ac:dyDescent="0.25">
      <c r="A41" s="2">
        <v>1</v>
      </c>
      <c r="B41">
        <v>100422</v>
      </c>
      <c r="C41" t="s">
        <v>8</v>
      </c>
      <c r="D41" s="19" t="s">
        <v>35</v>
      </c>
      <c r="E41" s="13">
        <v>2460.48</v>
      </c>
      <c r="F41" s="14">
        <f>A41*E41</f>
      </c>
    </row>
    <row r="42" x14ac:dyDescent="0.25">
      <c r="A42" s="2">
        <v>1</v>
      </c>
      <c r="B42">
        <v>100602</v>
      </c>
      <c r="C42" t="s">
        <v>9</v>
      </c>
      <c r="D42" s="19"/>
      <c r="E42" s="13">
        <v>2122.56</v>
      </c>
      <c r="F42" s="14">
        <f>A42*E42</f>
      </c>
      <c r="G42" s="13">
        <f>SUM(F39:F42)</f>
      </c>
      <c r="H42" s="5">
        <f>G42/SUM(G5:G1000)</f>
      </c>
    </row>
    <row r="43" x14ac:dyDescent="0.25">
      <c r="A43" s="2"/>
      <c r="B43" s="19"/>
      <c r="C43" s="19"/>
      <c r="D43" s="19"/>
      <c r="E43" s="19"/>
      <c r="F43" s="3"/>
    </row>
    <row r="44" x14ac:dyDescent="0.25">
      <c r="A44" s="8" t="s">
        <v>40</v>
      </c>
      <c r="F44" s="14"/>
    </row>
    <row r="45" x14ac:dyDescent="0.25">
      <c r="A45" s="2">
        <v>1</v>
      </c>
      <c r="C45" t="s">
        <v>27</v>
      </c>
      <c r="D45" s="19"/>
      <c r="F45" s="3"/>
    </row>
    <row r="46" x14ac:dyDescent="0.25">
      <c r="A46" s="2">
        <v>1</v>
      </c>
      <c r="B46">
        <v>100221</v>
      </c>
      <c r="C46" t="s">
        <v>6</v>
      </c>
      <c r="D46" s="19" t="s">
        <v>33</v>
      </c>
      <c r="E46" s="13">
        <v>2280.96</v>
      </c>
      <c r="F46" s="14">
        <f>A46*E46</f>
      </c>
    </row>
    <row r="47" x14ac:dyDescent="0.25">
      <c r="A47" s="2">
        <v>1</v>
      </c>
      <c r="B47">
        <v>100422</v>
      </c>
      <c r="C47" t="s">
        <v>8</v>
      </c>
      <c r="D47" s="19" t="s">
        <v>41</v>
      </c>
      <c r="E47" s="13">
        <v>2460.48</v>
      </c>
      <c r="F47" s="14">
        <f>A47*E47</f>
      </c>
    </row>
    <row r="48" x14ac:dyDescent="0.25">
      <c r="A48" s="2">
        <v>1</v>
      </c>
      <c r="B48">
        <v>100602</v>
      </c>
      <c r="C48" t="s">
        <v>9</v>
      </c>
      <c r="D48" s="19"/>
      <c r="E48" s="13">
        <v>2122.56</v>
      </c>
      <c r="F48" s="14">
        <f>A48*E48</f>
      </c>
      <c r="G48" s="13">
        <f>SUM(F45:F48)</f>
      </c>
      <c r="H48" s="5">
        <f>G48/SUM(G5:G1000)</f>
      </c>
    </row>
    <row r="49" x14ac:dyDescent="0.25">
      <c r="A49" s="2"/>
      <c r="B49" s="19"/>
      <c r="C49" s="19"/>
      <c r="D49" s="19"/>
      <c r="E49" s="19"/>
      <c r="F49" s="3"/>
    </row>
    <row r="50" x14ac:dyDescent="0.25">
      <c r="A50" s="8" t="s">
        <v>42</v>
      </c>
      <c r="F50" s="14"/>
    </row>
    <row r="51" x14ac:dyDescent="0.25">
      <c r="A51" s="2">
        <v>1</v>
      </c>
      <c r="C51" t="s">
        <v>27</v>
      </c>
      <c r="D51" s="19"/>
      <c r="F51" s="3"/>
    </row>
    <row r="52" x14ac:dyDescent="0.25">
      <c r="A52" s="2">
        <v>1</v>
      </c>
      <c r="B52">
        <v>100221</v>
      </c>
      <c r="C52" t="s">
        <v>6</v>
      </c>
      <c r="D52" s="19" t="s">
        <v>33</v>
      </c>
      <c r="E52" s="13">
        <v>2280.96</v>
      </c>
      <c r="F52" s="14">
        <f>A52*E52</f>
      </c>
    </row>
    <row r="53" x14ac:dyDescent="0.25">
      <c r="A53" s="2">
        <v>1</v>
      </c>
      <c r="B53">
        <v>100602</v>
      </c>
      <c r="C53" t="s">
        <v>9</v>
      </c>
      <c r="D53" s="19"/>
      <c r="E53" s="13">
        <v>2122.56</v>
      </c>
      <c r="F53" s="14">
        <f>A53*E53</f>
      </c>
    </row>
    <row r="54" x14ac:dyDescent="0.25">
      <c r="A54" s="2">
        <v>1</v>
      </c>
      <c r="B54">
        <v>100422</v>
      </c>
      <c r="C54" t="s">
        <v>8</v>
      </c>
      <c r="D54" s="19" t="s">
        <v>35</v>
      </c>
      <c r="E54" s="13">
        <v>2460.48</v>
      </c>
      <c r="F54" s="14">
        <f>A54*E54</f>
      </c>
      <c r="G54" s="13">
        <f>SUM(F51:F54)</f>
      </c>
      <c r="H54" s="5">
        <f>G54/SUM(G5:G1000)</f>
      </c>
    </row>
    <row r="55" x14ac:dyDescent="0.25">
      <c r="A55" s="23"/>
      <c r="B55" s="22"/>
      <c r="C55" s="22"/>
      <c r="D55" s="22"/>
      <c r="E55" s="22"/>
      <c r="F55" s="24"/>
    </row>
    <row r="56" x14ac:dyDescent="0.25"/>
    <row r="57" x14ac:dyDescent="0.25">
      <c r="C57" t="s">
        <v>11</v>
      </c>
      <c r="F57" s="13">
        <f>SUM(F2:F54)</f>
      </c>
    </row>
    <row r="58" x14ac:dyDescent="0.25">
      <c r="C58" t="s">
        <v>12</v>
      </c>
      <c r="E58" s="6">
        <v>0.21</v>
      </c>
      <c r="F58" s="13">
        <f>E58*F57</f>
      </c>
    </row>
    <row r="59" x14ac:dyDescent="0.25" ht="25" customHeight="1">
      <c r="A59" s="7"/>
      <c r="B59" s="7"/>
      <c r="C59" s="7" t="s">
        <v>13</v>
      </c>
      <c r="D59" s="7"/>
      <c r="E59" s="7"/>
      <c r="F59" s="15">
        <f>SUM(F57:F58)</f>
      </c>
      <c r="G59" s="7"/>
      <c r="H59" s="7"/>
    </row>
    <row r="60" x14ac:dyDescent="0.25">
      <c r="A60" s="21" t="s">
        <v>14</v>
      </c>
    </row>
  </sheetData>
  <mergeCells count="9">
    <mergeCell ref="A1:H1"/>
    <mergeCell ref="A8:F8"/>
    <mergeCell ref="A14:F14"/>
    <mergeCell ref="A20:F20"/>
    <mergeCell ref="A26:F26"/>
    <mergeCell ref="A32:F32"/>
    <mergeCell ref="A38:F38"/>
    <mergeCell ref="A44:F44"/>
    <mergeCell ref="A50:F50"/>
  </mergeCells>
  <pageMargins left="0.7" right="0.7" top="0.75" bottom="0.75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2" max="2" width="30"/>
    <col min="3" max="5" width="14"/>
  </cols>
  <sheetData>
    <row r="1" x14ac:dyDescent="0.25">
      <c r="A1" s="20" t="s">
        <v>43</v>
      </c>
    </row>
    <row r="2" x14ac:dyDescent="0.25"/>
    <row r="3" x14ac:dyDescent="0.25">
      <c r="B3" s="9" t="s">
        <v>44</v>
      </c>
      <c r="C3" s="9" t="s">
        <v>45</v>
      </c>
      <c r="D3" s="9" t="s">
        <v>46</v>
      </c>
      <c r="E3" s="9" t="s">
        <v>47</v>
      </c>
    </row>
    <row r="4" x14ac:dyDescent="0.25">
      <c r="B4" s="19" t="s">
        <v>48</v>
      </c>
      <c r="C4">
        <v>50</v>
      </c>
      <c r="D4">
        <v>24</v>
      </c>
      <c r="E4">
        <f>C4-D4</f>
      </c>
    </row>
    <row r="5" x14ac:dyDescent="0.25">
      <c r="B5" s="19" t="s">
        <v>49</v>
      </c>
      <c r="C5">
        <v>0</v>
      </c>
      <c r="D5">
        <v>0</v>
      </c>
      <c r="E5">
        <f>C5-D5</f>
      </c>
    </row>
    <row r="6" x14ac:dyDescent="0.25">
      <c r="B6" s="19" t="s">
        <v>50</v>
      </c>
      <c r="C6">
        <v>0</v>
      </c>
      <c r="D6">
        <v>0</v>
      </c>
      <c r="E6">
        <f>C6-D6</f>
      </c>
    </row>
    <row r="7" x14ac:dyDescent="0.25">
      <c r="B7" s="19" t="s">
        <v>51</v>
      </c>
      <c r="C7">
        <v>4</v>
      </c>
      <c r="D7">
        <v>0</v>
      </c>
      <c r="E7">
        <f>C7-D7</f>
      </c>
    </row>
    <row r="8" x14ac:dyDescent="0.25">
      <c r="B8" s="19" t="s">
        <v>52</v>
      </c>
      <c r="C8">
        <v>0</v>
      </c>
      <c r="D8">
        <v>0</v>
      </c>
      <c r="E8">
        <f>C8-D8</f>
      </c>
    </row>
    <row r="9" x14ac:dyDescent="0.25">
      <c r="B9" s="19" t="s">
        <v>53</v>
      </c>
      <c r="C9">
        <v>8</v>
      </c>
      <c r="D9">
        <v>0</v>
      </c>
      <c r="E9">
        <f>C9-D9</f>
      </c>
    </row>
    <row r="10" x14ac:dyDescent="0.25">
      <c r="B10" s="19" t="s">
        <v>54</v>
      </c>
      <c r="C10">
        <v>0</v>
      </c>
      <c r="D10">
        <v>0</v>
      </c>
      <c r="E10">
        <f>C10-D10</f>
      </c>
    </row>
    <row r="11" x14ac:dyDescent="0.25">
      <c r="B11" s="19" t="s">
        <v>55</v>
      </c>
      <c r="C11">
        <v>8</v>
      </c>
      <c r="D11">
        <v>8</v>
      </c>
      <c r="E11">
        <f>C11-D11</f>
      </c>
    </row>
    <row r="12" x14ac:dyDescent="0.25">
      <c r="B12" s="19" t="s">
        <v>56</v>
      </c>
      <c r="C12">
        <v>0</v>
      </c>
      <c r="D12">
        <v>0</v>
      </c>
      <c r="E12">
        <f>C12-D12</f>
      </c>
    </row>
    <row r="13" x14ac:dyDescent="0.25">
      <c r="B13" s="19" t="s">
        <v>57</v>
      </c>
      <c r="C13">
        <v>0</v>
      </c>
      <c r="D13">
        <v>0</v>
      </c>
      <c r="E13">
        <f>C13-D13</f>
      </c>
    </row>
    <row r="14" x14ac:dyDescent="0.25"/>
    <row r="15" x14ac:dyDescent="0.25"/>
    <row r="16" x14ac:dyDescent="0.25"/>
    <row r="17" x14ac:dyDescent="0.25">
      <c r="A17" s="20" t="s">
        <v>58</v>
      </c>
    </row>
    <row r="18" x14ac:dyDescent="0.25"/>
    <row r="19" x14ac:dyDescent="0.25">
      <c r="B19" s="9" t="s">
        <v>59</v>
      </c>
      <c r="C19" s="9" t="s">
        <v>1</v>
      </c>
      <c r="D19" s="9" t="s">
        <v>60</v>
      </c>
      <c r="E19" s="9" t="s">
        <v>61</v>
      </c>
    </row>
    <row r="20" x14ac:dyDescent="0.25">
      <c r="B20" s="19" t="s">
        <v>62</v>
      </c>
      <c r="C20">
        <v>1</v>
      </c>
      <c r="D20">
        <v>155</v>
      </c>
      <c r="E20">
        <f>C20*D20</f>
      </c>
    </row>
    <row r="21" x14ac:dyDescent="0.25">
      <c r="B21" s="19" t="s">
        <v>63</v>
      </c>
      <c r="C21">
        <v>1</v>
      </c>
      <c r="D21">
        <v>36</v>
      </c>
      <c r="E21">
        <f>C21*D21</f>
      </c>
    </row>
    <row r="22" x14ac:dyDescent="0.25"/>
    <row r="23" x14ac:dyDescent="0.25">
      <c r="B23" t="s">
        <v>64</v>
      </c>
      <c r="E23">
        <f>SUM(E17:E22)</f>
      </c>
    </row>
    <row r="24" x14ac:dyDescent="0.25">
      <c r="B24" t="s">
        <v>65</v>
      </c>
      <c r="E24">
        <f>ROUNDUP(E23/18,0)</f>
      </c>
    </row>
    <row r="25" x14ac:dyDescent="0.25"/>
  </sheetData>
  <mergeCells count="2">
    <mergeCell ref="A1:F1"/>
    <mergeCell ref="A17:F17"/>
  </mergeCells>
  <pageMargins left="0.7" right="0.7" top="0.75" bottom="0.75" header="0.3" footer="0.3"/>
  <pageSetup paperSize="9" orientation="portrait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">
  <sheetPr>
    <pageSetUpPr fitToPage="1"/>
  </sheetPr>
  <dimension ref="A1"/>
  <sheetViews>
    <sheetView tabSelected="0" workbookViewId="0" showGridLines="0"/>
  </sheetViews>
  <sheetFormatPr defaultRowHeight="15" x14ac:dyDescent="0.25"/>
  <cols>
    <col min="1" max="1" width="8"/>
    <col min="2" max="2" width="10"/>
    <col min="3" max="3" width="42"/>
    <col min="4" max="6" width="17"/>
    <col min="7" max="7" width="17"/>
  </cols>
  <sheetData>
    <row r="1" x14ac:dyDescent="0.25" ht="40" customHeight="1">
      <c r="A1" s="10" t="s">
        <v>66</v>
      </c>
    </row>
    <row r="2" x14ac:dyDescent="0.25"/>
    <row r="3" x14ac:dyDescent="0.25" ht="32" customHeight="1">
      <c r="A3" s="11" t="s">
        <v>1</v>
      </c>
      <c r="B3" s="9" t="s">
        <v>2</v>
      </c>
      <c r="C3" s="9" t="s">
        <v>3</v>
      </c>
      <c r="D3" s="9" t="s">
        <v>67</v>
      </c>
      <c r="E3" s="12" t="s">
        <v>5</v>
      </c>
      <c r="F3" s="7" t="s">
        <v>68</v>
      </c>
      <c r="G3" s="7" t="s">
        <v>69</v>
      </c>
    </row>
    <row r="4" x14ac:dyDescent="0.25">
      <c r="A4" s="2"/>
      <c r="B4" s="19"/>
      <c r="C4" s="19"/>
      <c r="D4" s="19"/>
      <c r="E4" s="3"/>
    </row>
    <row r="5" x14ac:dyDescent="0.25">
      <c r="A5" s="8" t="s">
        <v>19</v>
      </c>
      <c r="E5" s="3"/>
    </row>
    <row r="6" x14ac:dyDescent="0.25">
      <c r="A6" s="2">
        <v>1</v>
      </c>
      <c r="B6">
        <v>100335</v>
      </c>
      <c r="C6" t="s">
        <v>7</v>
      </c>
      <c r="D6" s="16">
        <v>3</v>
      </c>
      <c r="E6" s="17">
        <f>A6*D6</f>
      </c>
      <c r="F6" s="5">
        <v>1</v>
      </c>
      <c r="G6" s="16">
        <f>SUM(E6:E6)*F6</f>
      </c>
    </row>
    <row r="7" x14ac:dyDescent="0.25">
      <c r="A7" s="2"/>
      <c r="B7" s="19"/>
      <c r="C7" s="19"/>
      <c r="D7" s="19"/>
      <c r="E7" s="3"/>
    </row>
    <row r="8" x14ac:dyDescent="0.25">
      <c r="A8" s="8" t="s">
        <v>70</v>
      </c>
      <c r="E8" s="3"/>
    </row>
    <row r="9" x14ac:dyDescent="0.25">
      <c r="A9" s="2">
        <v>8</v>
      </c>
      <c r="B9">
        <v>100221</v>
      </c>
      <c r="C9" t="s">
        <v>6</v>
      </c>
      <c r="D9" s="16">
        <v>0.115</v>
      </c>
      <c r="E9" s="17">
        <f>A9*D9</f>
      </c>
    </row>
    <row r="10" x14ac:dyDescent="0.25">
      <c r="A10" s="2">
        <v>8</v>
      </c>
      <c r="B10">
        <v>100602</v>
      </c>
      <c r="C10" t="s">
        <v>9</v>
      </c>
      <c r="D10" s="16">
        <v>1</v>
      </c>
      <c r="E10" s="17">
        <f>A10*D10</f>
      </c>
    </row>
    <row r="11" x14ac:dyDescent="0.25">
      <c r="A11" s="2">
        <v>8</v>
      </c>
      <c r="B11">
        <v>100422</v>
      </c>
      <c r="C11" t="s">
        <v>8</v>
      </c>
      <c r="D11" s="16">
        <v>0.115</v>
      </c>
      <c r="E11" s="17">
        <f>A11*D11</f>
      </c>
      <c r="F11" s="5">
        <v>1</v>
      </c>
      <c r="G11" s="16">
        <f>SUM(E9:E11)*F11</f>
      </c>
    </row>
    <row r="12" x14ac:dyDescent="0.25">
      <c r="A12" s="23"/>
      <c r="B12" s="22"/>
      <c r="C12" s="22"/>
      <c r="D12" s="22"/>
      <c r="E12" s="24"/>
    </row>
    <row r="13" x14ac:dyDescent="0.25">
      <c r="A13" s="7"/>
      <c r="B13" s="7"/>
      <c r="C13" s="7"/>
      <c r="D13" s="7"/>
      <c r="E13" s="7"/>
      <c r="F13" s="7"/>
      <c r="G13" s="18">
        <f>SUM(G2:G11)</f>
      </c>
    </row>
  </sheetData>
  <mergeCells count="3">
    <mergeCell ref="A1:G1"/>
    <mergeCell ref="A5:E5"/>
    <mergeCell ref="A8:E8"/>
  </mergeCells>
  <pageMargins left="0.7" right="0.7" top="0.75" bottom="0.75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Seznam produktů</vt:lpstr>
      <vt:lpstr>Kusovník podle kategorie</vt:lpstr>
      <vt:lpstr>Seznam po místnostech</vt:lpstr>
      <vt:lpstr>Přiřazení</vt:lpstr>
      <vt:lpstr>Využití energie</vt:lpstr>
    </vt:vector>
  </TitlesOfParts>
  <Company/>
  <LinksUpToDate>false</LinksUpToDate>
  <SharedDoc>false</SharedDoc>
  <HyperlinksChanged>false</HyperlinksChanged>
  <AppVersion>14.03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Loxone</dc:creator>
  <cp:lastModifiedBy>Loxone</cp:lastModifiedBy>
  <dcterms:created xsi:type="dcterms:W3CDTF">2026-08-03T09:10:58Z</dcterms:created>
  <dcterms:modified xsi:type="dcterms:W3CDTF">2026-08-03T09:10:58Z</dcterms:modified>
</cp:coreProperties>
</file>