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70" yWindow="630" windowWidth="24615" windowHeight="11445" activeTab="0"/>
  </bookViews>
  <sheets>
    <sheet name="Seznam produktů" sheetId="1" r:id="rId1"/>
    <sheet name="Kusovník podle kategorie" sheetId="2" r:id="rId2"/>
    <sheet name="Seznam po místnostech" sheetId="3" r:id="rId3"/>
    <sheet name="Přiřazení" sheetId="4" r:id="rId4"/>
    <sheet name="Využití energie" sheetId="5" r:id="rId5"/>
  </sheets>
  <calcPr calcId="124519"/>
</workbook>
</file>

<file path=xl/calcChain.xml><?xml version="1.0" encoding="utf-8"?>
<calcChain xmlns="http://schemas.openxmlformats.org/spreadsheetml/2006/main">
  <c r="E4" i="1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40"/>
  <c r="E41"/>
  <c r="E42"/>
  <c r="E6" i="2"/>
  <c r="E7"/>
  <c r="E8"/>
  <c r="F8"/>
  <c r="G8"/>
  <c r="E11"/>
  <c r="E16"/>
  <c r="E17"/>
  <c r="E18"/>
  <c r="E19"/>
  <c r="E20"/>
  <c r="E21"/>
  <c r="E22"/>
  <c r="F22"/>
  <c r="G22"/>
  <c r="E25"/>
  <c r="E26"/>
  <c r="F26"/>
  <c r="G26"/>
  <c r="E29"/>
  <c r="F29"/>
  <c r="G29"/>
  <c r="E32"/>
  <c r="E33"/>
  <c r="F33"/>
  <c r="G33"/>
  <c r="E36"/>
  <c r="E37"/>
  <c r="F37"/>
  <c r="G37"/>
  <c r="E40"/>
  <c r="E41"/>
  <c r="E42"/>
  <c r="F42"/>
  <c r="G42"/>
  <c r="E46"/>
  <c r="E47"/>
  <c r="E48"/>
  <c r="E49"/>
  <c r="E50"/>
  <c r="F50"/>
  <c r="G50"/>
  <c r="E54"/>
  <c r="E55"/>
  <c r="F55"/>
  <c r="G55"/>
  <c r="E59"/>
  <c r="E60"/>
  <c r="E61"/>
  <c r="F61"/>
  <c r="G61"/>
  <c r="E64"/>
  <c r="F64"/>
  <c r="G64"/>
  <c r="E67"/>
  <c r="E68"/>
  <c r="F68"/>
  <c r="G68"/>
  <c r="E71"/>
  <c r="E72"/>
  <c r="E73"/>
  <c r="F5" i="3"/>
  <c r="F6"/>
  <c r="F7"/>
  <c r="G7"/>
  <c r="H7"/>
  <c r="F11"/>
  <c r="F12"/>
  <c r="F13"/>
  <c r="F14"/>
  <c r="F15"/>
  <c r="F16"/>
  <c r="F17"/>
  <c r="G17"/>
  <c r="H17"/>
  <c r="F20"/>
  <c r="F21"/>
  <c r="F22"/>
  <c r="F23"/>
  <c r="G23"/>
  <c r="H23"/>
  <c r="F26"/>
  <c r="F27"/>
  <c r="F28"/>
  <c r="F29"/>
  <c r="F30"/>
  <c r="F31"/>
  <c r="F32"/>
  <c r="F33"/>
  <c r="F34"/>
  <c r="G34"/>
  <c r="H34"/>
  <c r="F37"/>
  <c r="F38"/>
  <c r="F39"/>
  <c r="F40"/>
  <c r="F41"/>
  <c r="F42"/>
  <c r="F43"/>
  <c r="F44"/>
  <c r="F45"/>
  <c r="G45"/>
  <c r="H45"/>
  <c r="F48"/>
  <c r="F49"/>
  <c r="F50"/>
  <c r="F51"/>
  <c r="G51"/>
  <c r="H51"/>
  <c r="F55"/>
  <c r="F56"/>
  <c r="F57"/>
  <c r="F58"/>
  <c r="F59"/>
  <c r="F60"/>
  <c r="F61"/>
  <c r="F62"/>
  <c r="G62"/>
  <c r="H62"/>
  <c r="F65"/>
  <c r="F66"/>
  <c r="F67"/>
  <c r="F68"/>
  <c r="F69"/>
  <c r="F70"/>
  <c r="F71"/>
  <c r="F72"/>
  <c r="F73"/>
  <c r="F74"/>
  <c r="F75"/>
  <c r="G75"/>
  <c r="H75"/>
  <c r="F79"/>
  <c r="F80"/>
  <c r="F81"/>
  <c r="F82"/>
  <c r="F83"/>
  <c r="F84"/>
  <c r="F85"/>
  <c r="F86"/>
  <c r="F87"/>
  <c r="F88"/>
  <c r="F89"/>
  <c r="G89"/>
  <c r="H89"/>
  <c r="F92"/>
  <c r="F93"/>
  <c r="F94"/>
  <c r="G94"/>
  <c r="H94"/>
  <c r="F97"/>
  <c r="F98"/>
  <c r="F99"/>
  <c r="E4" i="4"/>
  <c r="E5"/>
  <c r="E6"/>
  <c r="E7"/>
  <c r="E8"/>
  <c r="E9"/>
  <c r="E10"/>
  <c r="E11"/>
  <c r="E12"/>
  <c r="E13"/>
  <c r="E20"/>
  <c r="E21"/>
  <c r="E22"/>
  <c r="E23"/>
  <c r="E24"/>
  <c r="E26"/>
  <c r="E27"/>
  <c r="E6" i="5"/>
  <c r="E7"/>
  <c r="E8"/>
  <c r="E9"/>
  <c r="E10"/>
  <c r="E11"/>
  <c r="G11"/>
  <c r="E14"/>
  <c r="E15"/>
  <c r="G15"/>
  <c r="E18"/>
  <c r="E19"/>
  <c r="E20"/>
  <c r="E21"/>
  <c r="E22"/>
  <c r="E23"/>
  <c r="E24"/>
  <c r="E25"/>
  <c r="E26"/>
  <c r="G26"/>
  <c r="G28"/>
</calcChain>
</file>

<file path=xl/sharedStrings.xml><?xml version="1.0" encoding="utf-8"?>
<sst xmlns="http://schemas.openxmlformats.org/spreadsheetml/2006/main" count="122" uniqueCount="122">
  <si>
    <t>Seznam produktů</t>
  </si>
  <si>
    <t>Ks</t>
  </si>
  <si>
    <t>Č. p.</t>
  </si>
  <si>
    <t>Popis</t>
  </si>
  <si>
    <t>Cena za kus (netto)</t>
  </si>
  <si>
    <t>Celkem</t>
  </si>
  <si>
    <t>Smart Socket Air – typ E</t>
  </si>
  <si>
    <t>Detektor kouře Air</t>
  </si>
  <si>
    <t>Caller Service 10 let</t>
  </si>
  <si>
    <t>Tree Extension</t>
  </si>
  <si>
    <t>Touch Tree bílá</t>
  </si>
  <si>
    <t>RGBW 24V Dimmer Tree</t>
  </si>
  <si>
    <t>Nano DI Tree</t>
  </si>
  <si>
    <t>Meteostanice Tree</t>
  </si>
  <si>
    <t>Touch Surface Tree</t>
  </si>
  <si>
    <t>Stropní LED světlo RGBW Tree bílá</t>
  </si>
  <si>
    <t>Závěsné světlo RGBW Tree bílá</t>
  </si>
  <si>
    <t>LED Spot RGBW Tree bílá</t>
  </si>
  <si>
    <t>Touch &amp; Grill Classic Air</t>
  </si>
  <si>
    <t>Nano 2 Relay Tree</t>
  </si>
  <si>
    <t>Power Supply &amp; Backup</t>
  </si>
  <si>
    <t>Senzor přítomnosti Air bílá</t>
  </si>
  <si>
    <t>Senzor přítomnosti Tree bílá</t>
  </si>
  <si>
    <t>Touch Pure Classic Tree signální bílá</t>
  </si>
  <si>
    <t>Touch Nightlight Classic Air signální bílá</t>
  </si>
  <si>
    <t>NFC Code Touch Tree signální bílá</t>
  </si>
  <si>
    <t>Intercom signální bílá</t>
  </si>
  <si>
    <t>Montážní rámeček 2 moduly stříbrná</t>
  </si>
  <si>
    <t>Miniserver Compact</t>
  </si>
  <si>
    <t>Wallbox 11kW 16A Tree</t>
  </si>
  <si>
    <t>Elektroměr 3fázový Tree</t>
  </si>
  <si>
    <t>Hlavice Tree</t>
  </si>
  <si>
    <t>Remote Air antracitová</t>
  </si>
  <si>
    <t>LOXONE Tree kabel (200 m)</t>
  </si>
  <si>
    <t>Záplavový senzor Air</t>
  </si>
  <si>
    <t>Touch Pure Tree antracitová</t>
  </si>
  <si>
    <t>Touch Nightlight Air signální bílá</t>
  </si>
  <si>
    <t>RGBW LED pásky 5m IP20</t>
  </si>
  <si>
    <t>Install Speaker 7 Master</t>
  </si>
  <si>
    <t>Install Speaker 7 Client</t>
  </si>
  <si>
    <t>Celkem bez DPH</t>
  </si>
  <si>
    <t>+ DPH</t>
  </si>
  <si>
    <t>Celkem s DPH</t>
  </si>
  <si>
    <t>Změna cen vyhrazena (03-08-2026)</t>
  </si>
  <si>
    <t>Kusovník podle kategorie</t>
  </si>
  <si>
    <t>Celková kategorie</t>
  </si>
  <si>
    <t>%</t>
  </si>
  <si>
    <t>Automatizace</t>
  </si>
  <si>
    <t>Ovládání</t>
  </si>
  <si>
    <t>Přirážka Touch Pure Classic Tree signální bílá</t>
  </si>
  <si>
    <t>Přirážka Touch Nightlight Classic Air signální bílá</t>
  </si>
  <si>
    <t>Přirážka Touch &amp; Grill Classic Air</t>
  </si>
  <si>
    <t>Přirážka Touch Pure Classic CO2 Tree signální bílá</t>
  </si>
  <si>
    <t>Stínění</t>
  </si>
  <si>
    <t>Klima</t>
  </si>
  <si>
    <t>Pohybový senzor / Detektor přítomnosti</t>
  </si>
  <si>
    <t>Zabezpečení</t>
  </si>
  <si>
    <t>Přístup</t>
  </si>
  <si>
    <t>Osvětlení</t>
  </si>
  <si>
    <t>Digitální výstup (relé 16 A)</t>
  </si>
  <si>
    <t>Multimedia</t>
  </si>
  <si>
    <t>Install 7 Master + Clients</t>
  </si>
  <si>
    <t>Energie</t>
  </si>
  <si>
    <t>Wallbox Tree 11kW s 3fázovým elektroměrem</t>
  </si>
  <si>
    <t>Cloud Services</t>
  </si>
  <si>
    <t>Příslušenství</t>
  </si>
  <si>
    <t>Seznam po místnostech</t>
  </si>
  <si>
    <t>Použití</t>
  </si>
  <si>
    <t>Místnost celkem</t>
  </si>
  <si>
    <t>Centrální funkce</t>
  </si>
  <si>
    <t>Připojení k síti</t>
  </si>
  <si>
    <t>Chodba</t>
  </si>
  <si>
    <t>Strop</t>
  </si>
  <si>
    <t>Stropní svítidlo</t>
  </si>
  <si>
    <t>Dveře</t>
  </si>
  <si>
    <t>Dětský pokoj</t>
  </si>
  <si>
    <t>Pod postelí</t>
  </si>
  <si>
    <t>Dětský pokoj 2</t>
  </si>
  <si>
    <t>Koupelna</t>
  </si>
  <si>
    <t>Kuchyně</t>
  </si>
  <si>
    <t>Kuchyňská linka</t>
  </si>
  <si>
    <t>Pod linkou</t>
  </si>
  <si>
    <t>Ložnice</t>
  </si>
  <si>
    <t>Postel</t>
  </si>
  <si>
    <t>Postel L</t>
  </si>
  <si>
    <t>Postel P</t>
  </si>
  <si>
    <t>Obývací pokoj</t>
  </si>
  <si>
    <t>Led pásek za televizí</t>
  </si>
  <si>
    <t>Okolí domu</t>
  </si>
  <si>
    <t>Vstup</t>
  </si>
  <si>
    <t>Obsazení vstupů/výstupů</t>
  </si>
  <si>
    <t>Typ</t>
  </si>
  <si>
    <t>Dostupný</t>
  </si>
  <si>
    <t>Potřebné</t>
  </si>
  <si>
    <t>Rezerva</t>
  </si>
  <si>
    <t>Tree zařízení</t>
  </si>
  <si>
    <t>Air zařízení</t>
  </si>
  <si>
    <t>Analogové výstupy</t>
  </si>
  <si>
    <t>Analogové vstupy</t>
  </si>
  <si>
    <t>Výstup Dimmeru</t>
  </si>
  <si>
    <t>Digitální vstupy</t>
  </si>
  <si>
    <t>Digitální výstupy (16 A)</t>
  </si>
  <si>
    <t>Digitální výstupy (10 A)</t>
  </si>
  <si>
    <t>Audio kanály</t>
  </si>
  <si>
    <t>Analogové vstupy proudu</t>
  </si>
  <si>
    <t>Potřebné místo v rozvaděči</t>
  </si>
  <si>
    <t>Produkt</t>
  </si>
  <si>
    <t>Požadavky na místo [mm]</t>
  </si>
  <si>
    <t>Celkem [mm]</t>
  </si>
  <si>
    <t>Tree Extension (2 TE)</t>
  </si>
  <si>
    <t>RGBW 24V Dimmer Tree (2 TE)</t>
  </si>
  <si>
    <t>Power Supply &amp; Backup (18 TE)</t>
  </si>
  <si>
    <t>Miniserver Compact (6 TE)</t>
  </si>
  <si>
    <t>Elektroměr 3fázový Tree (4 TE)</t>
  </si>
  <si>
    <t>Celkové obsazené místo v mm</t>
  </si>
  <si>
    <t>Celkové obsazené místo v modulech</t>
  </si>
  <si>
    <t>Využití energie</t>
  </si>
  <si>
    <t>Výkon jednotky</t>
  </si>
  <si>
    <t>Faktor zapnutí</t>
  </si>
  <si>
    <t>Skupina Celkem</t>
  </si>
  <si>
    <t>Osvětlení &amp; zvuk</t>
  </si>
  <si>
    <t>Periferie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</si>
</sst>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%"/>
    <numFmt numFmtId="165" formatCode="0.##%"/>
    <numFmt numFmtId="166" formatCode="_-&quot;Kč&quot;\ * #,##0.00_-;\-&quot;Kč&quot;\ * #,##0.00_-;_-&quot;Kč&quot;\ * &quot;-&quot;??_-;_-@_-"/>
    <numFmt numFmtId="167" formatCode="_-#,##0.00 &quot;W&quot;_-;"/>
  </numFmts>
  <fonts count="6">
    <font>
      <sz val="11"/>
      <name val="Calibri"/>
      <charset val="204"/>
      <color theme="1"/>
    </font>
    <font>
      <b/>
      <sz val="11"/>
      <name val="Calibri"/>
      <charset val="204"/>
      <color theme="1"/>
    </font>
    <font>
      <b/>
      <sz val="24"/>
      <name val="Calibri"/>
      <charset val="204"/>
      <color theme="1"/>
    </font>
    <font>
      <b/>
      <sz val="13"/>
      <name val="Calibri"/>
      <charset val="204"/>
      <color theme="1"/>
    </font>
    <font>
      <sz val="8"/>
      <name val="Calibri"/>
      <charset val="204"/>
      <color theme="1"/>
    </font>
    <font>
      <sz val="11"/>
      <name val="Calibri"/>
      <charset val="204"/>
      <color rgb="C8C8C8"/>
    </font>
  </fonts>
  <fills count="3">
    <fill>
      <patternFill patternType="none"/>
    </fill>
    <fill>
      <patternFill patternType="gray125"/>
    </fill>
    <fill>
      <patternFill patternType="solid">
        <fgColor rgb="8DFF70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>
    <xf numFmtId="0" fontId="0" fillId="0" borderId="0"/>
    <xf numFmtId="0" fontId="0" fillId="1" borderId="0" applyFill="1"/>
    <xf numFmtId="0" fontId="0" fillId="0" borderId="1" applyBorder="1"/>
    <xf numFmtId="0" fontId="0" fillId="0" borderId="2" applyBorder="1"/>
    <xf numFmtId="0" fontId="0" fillId="0" borderId="2" applyBorder="1">
      <alignment horizontal="center"/>
    </xf>
    <xf numFmtId="164" fontId="0" fillId="0" borderId="0" applyNumberFormat="1"/>
    <xf numFmtId="165" fontId="0" fillId="0" borderId="0" applyNumberFormat="1"/>
    <xf numFmtId="0" fontId="1" fillId="2" borderId="0" applyFont="1" applyFill="1">
      <alignment horizontal="center" vertical="center" wrapText="1"/>
    </xf>
    <xf numFmtId="0" fontId="1" fillId="2" borderId="3" applyFont="1" applyFill="1" applyBorder="1">
      <alignment horizontal="center" vertical="center" wrapText="1"/>
    </xf>
    <xf numFmtId="0" fontId="1" fillId="2" borderId="4" applyFont="1" applyFill="1" applyBorder="1">
      <alignment horizontal="center" vertical="center" wrapText="1"/>
    </xf>
    <xf numFmtId="0" fontId="2" fillId="2" borderId="0" applyFont="1" applyFill="1">
      <alignment horizontal="center" vertical="center" wrapText="1"/>
    </xf>
    <xf numFmtId="0" fontId="1" fillId="2" borderId="5" applyFont="1" applyFill="1" applyBorder="1">
      <alignment horizontal="center" vertical="center" wrapText="1"/>
    </xf>
    <xf numFmtId="0" fontId="1" fillId="2" borderId="6" applyFont="1" applyFill="1" applyBorder="1">
      <alignment horizontal="center" vertical="center" wrapText="1"/>
    </xf>
    <xf numFmtId="166" fontId="0" fillId="0" borderId="0" applyNumberFormat="1"/>
    <xf numFmtId="166" fontId="0" fillId="0" borderId="2" applyBorder="1" applyNumberFormat="1"/>
    <xf numFmtId="166" fontId="1" fillId="2" borderId="0" applyFont="1" applyFill="1" applyNumberFormat="1">
      <alignment vertical="center"/>
    </xf>
    <xf numFmtId="167" fontId="0" fillId="0" borderId="0" applyNumberFormat="1">
      <alignment vertical="center"/>
    </xf>
    <xf numFmtId="167" fontId="0" fillId="0" borderId="2" applyBorder="1" applyNumberFormat="1">
      <alignment vertical="center"/>
    </xf>
    <xf numFmtId="167" fontId="1" fillId="2" borderId="0" applyFont="1" applyFill="1" applyNumberFormat="1">
      <alignment vertical="center"/>
    </xf>
    <xf numFmtId="0" fontId="0" fillId="0" borderId="0">
      <alignment horizontal="center"/>
    </xf>
    <xf numFmtId="0" fontId="3" fillId="0" borderId="0" applyFont="1">
      <alignment horizontal="center" vertical="center"/>
    </xf>
    <xf numFmtId="0" fontId="4" fillId="0" borderId="0" applyFont="1"/>
    <xf numFmtId="0" fontId="0" fillId="0" borderId="7" applyBorder="1"/>
    <xf numFmtId="0" fontId="0" fillId="0" borderId="8" applyBorder="1"/>
    <xf numFmtId="0" fontId="0" fillId="0" borderId="9" applyBorder="1"/>
    <xf numFmtId="0" fontId="5" fillId="0" borderId="0" applyFont="1"/>
    <xf numFmtId="0" fontId="5" fillId="0" borderId="0" applyFont="1">
      <alignment horizontal="center"/>
    </xf>
    <xf numFmtId="0" fontId="5" fillId="0" borderId="1" applyFont="1" applyBorder="1">
      <alignment horizontal="right"/>
    </xf>
    <xf numFmtId="166" fontId="5" fillId="0" border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calcChain" Target="calcChain.xml"/><Relationship Id="rId7" Type="http://schemas.openxmlformats.org/officeDocument/2006/relationships/sharedStrings" Target="sharedStrings.xml"/><Relationship Id="rId8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rb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mbria"/>
        <a:ea typeface=""/>
        <a:cs typeface=""/>
        <a:font script="Arab" typeface="Times New Roman"/>
        <a:font script="Herb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mc:Ignorable="x14ac">
  <sheetPr>
    <pageSetUpPr fitToPage="1"/>
  </sheetPr>
  <dimension ref="A1"/>
  <sheetViews>
    <sheetView tabSelected="0" workbookViewId="0" showGridLines="0"/>
  </sheetViews>
  <sheetFormatPr defaultRowHeight="15" x14ac:dyDescent="0.25"/>
  <cols>
    <col min="1" max="1" width="8"/>
    <col min="2" max="2" width="10"/>
    <col min="3" max="3" width="42"/>
    <col min="4" max="7" width="17"/>
  </cols>
  <sheetData>
    <row r="1" x14ac:dyDescent="0.25" ht="40" customHeight="1">
      <c r="A1" s="10" t="s">
        <v>0</v>
      </c>
    </row>
    <row r="2" x14ac:dyDescent="0.25"/>
    <row r="3" x14ac:dyDescent="0.25" ht="32" customHeight="1">
      <c r="A3" s="11" t="s">
        <v>1</v>
      </c>
      <c r="B3" s="9" t="s">
        <v>2</v>
      </c>
      <c r="C3" s="9" t="s">
        <v>3</v>
      </c>
      <c r="D3" s="9" t="s">
        <v>4</v>
      </c>
      <c r="E3" s="12" t="s">
        <v>5</v>
      </c>
    </row>
    <row r="4" x14ac:dyDescent="0.25">
      <c r="A4" s="2">
        <v>1</v>
      </c>
      <c r="B4">
        <v>100120</v>
      </c>
      <c r="C4" t="s">
        <v>6</v>
      </c>
      <c r="D4" s="13">
        <v>1993.6</v>
      </c>
      <c r="E4" s="14">
        <f>A4*D4</f>
      </c>
    </row>
    <row r="5" x14ac:dyDescent="0.25">
      <c r="A5" s="2">
        <v>1</v>
      </c>
      <c r="B5">
        <v>100142</v>
      </c>
      <c r="C5" t="s">
        <v>7</v>
      </c>
      <c r="D5" s="13">
        <v>2872.32</v>
      </c>
      <c r="E5" s="14">
        <f>A5*D5</f>
      </c>
    </row>
    <row r="6" x14ac:dyDescent="0.25">
      <c r="A6" s="2">
        <v>1</v>
      </c>
      <c r="B6">
        <v>100202</v>
      </c>
      <c r="C6" t="s">
        <v>8</v>
      </c>
      <c r="D6" s="13">
        <v>9577.92</v>
      </c>
      <c r="E6" s="14">
        <f>A6*D6</f>
      </c>
    </row>
    <row r="7" x14ac:dyDescent="0.25">
      <c r="A7" s="2">
        <v>1</v>
      </c>
      <c r="B7">
        <v>100218</v>
      </c>
      <c r="C7" t="s">
        <v>9</v>
      </c>
      <c r="D7" s="13">
        <v>2724.48</v>
      </c>
      <c r="E7" s="14">
        <f>A7*D7</f>
      </c>
    </row>
    <row r="8" x14ac:dyDescent="0.25">
      <c r="A8" s="2">
        <v>1</v>
      </c>
      <c r="B8">
        <v>100221</v>
      </c>
      <c r="C8" t="s">
        <v>10</v>
      </c>
      <c r="D8" s="13">
        <v>2280.96</v>
      </c>
      <c r="E8" s="14">
        <f>A8*D8</f>
      </c>
    </row>
    <row r="9" x14ac:dyDescent="0.25">
      <c r="A9" s="2">
        <v>4</v>
      </c>
      <c r="B9">
        <v>100239</v>
      </c>
      <c r="C9" t="s">
        <v>11</v>
      </c>
      <c r="D9" s="13">
        <v>1974.72</v>
      </c>
      <c r="E9" s="14">
        <f>A9*D9</f>
      </c>
    </row>
    <row r="10" x14ac:dyDescent="0.25">
      <c r="A10" s="2">
        <v>1</v>
      </c>
      <c r="B10">
        <v>100242</v>
      </c>
      <c r="C10" t="s">
        <v>12</v>
      </c>
      <c r="D10" s="13">
        <v>2048.64</v>
      </c>
      <c r="E10" s="14">
        <f>A10*D10</f>
      </c>
    </row>
    <row r="11" x14ac:dyDescent="0.25">
      <c r="A11" s="2">
        <v>1</v>
      </c>
      <c r="B11">
        <v>100246</v>
      </c>
      <c r="C11" t="s">
        <v>13</v>
      </c>
      <c r="D11" s="13">
        <v>12809.3</v>
      </c>
      <c r="E11" s="14">
        <f>A11*D11</f>
      </c>
    </row>
    <row r="12" x14ac:dyDescent="0.25">
      <c r="A12" s="2">
        <v>1</v>
      </c>
      <c r="B12">
        <v>100284</v>
      </c>
      <c r="C12" t="s">
        <v>14</v>
      </c>
      <c r="D12" s="13">
        <v>4973.76</v>
      </c>
      <c r="E12" s="14">
        <f>A12*D12</f>
      </c>
    </row>
    <row r="13" x14ac:dyDescent="0.25">
      <c r="A13" s="2">
        <v>5</v>
      </c>
      <c r="B13">
        <v>100288</v>
      </c>
      <c r="C13" t="s">
        <v>15</v>
      </c>
      <c r="D13" s="13">
        <v>7592.64</v>
      </c>
      <c r="E13" s="14">
        <f>A13*D13</f>
      </c>
    </row>
    <row r="14" x14ac:dyDescent="0.25">
      <c r="A14" s="2">
        <v>2</v>
      </c>
      <c r="B14">
        <v>100308</v>
      </c>
      <c r="C14" t="s">
        <v>16</v>
      </c>
      <c r="D14" s="13">
        <v>7592.64</v>
      </c>
      <c r="E14" s="14">
        <f>A14*D14</f>
      </c>
    </row>
    <row r="15" x14ac:dyDescent="0.25">
      <c r="A15" s="2">
        <v>13</v>
      </c>
      <c r="B15">
        <v>100330</v>
      </c>
      <c r="C15" t="s">
        <v>17</v>
      </c>
      <c r="D15" s="13">
        <v>2133.12</v>
      </c>
      <c r="E15" s="14">
        <f>A15*D15</f>
      </c>
    </row>
    <row r="16" x14ac:dyDescent="0.25">
      <c r="A16" s="2">
        <v>1</v>
      </c>
      <c r="B16">
        <v>100341</v>
      </c>
      <c r="C16" t="s">
        <v>18</v>
      </c>
      <c r="D16" s="13">
        <v>3750</v>
      </c>
      <c r="E16" s="14">
        <f>A16*D16</f>
      </c>
    </row>
    <row r="17" x14ac:dyDescent="0.25">
      <c r="A17" s="2">
        <v>5</v>
      </c>
      <c r="B17">
        <v>100395</v>
      </c>
      <c r="C17" t="s">
        <v>19</v>
      </c>
      <c r="D17" s="13">
        <v>2407.68</v>
      </c>
      <c r="E17" s="14">
        <f>A17*D17</f>
      </c>
    </row>
    <row r="18" x14ac:dyDescent="0.25">
      <c r="A18" s="2">
        <v>1</v>
      </c>
      <c r="B18">
        <v>100401</v>
      </c>
      <c r="C18" t="s">
        <v>20</v>
      </c>
      <c r="D18" s="13">
        <v>16250</v>
      </c>
      <c r="E18" s="14">
        <f>A18*D18</f>
      </c>
    </row>
    <row r="19" x14ac:dyDescent="0.25">
      <c r="A19" s="2">
        <v>3</v>
      </c>
      <c r="B19">
        <v>100420</v>
      </c>
      <c r="C19" t="s">
        <v>21</v>
      </c>
      <c r="D19" s="13">
        <v>2745.6</v>
      </c>
      <c r="E19" s="14">
        <f>A19*D19</f>
      </c>
    </row>
    <row r="20" x14ac:dyDescent="0.25">
      <c r="A20" s="2">
        <v>3</v>
      </c>
      <c r="B20">
        <v>100422</v>
      </c>
      <c r="C20" t="s">
        <v>22</v>
      </c>
      <c r="D20" s="13">
        <v>2460.48</v>
      </c>
      <c r="E20" s="14">
        <f>A20*D20</f>
      </c>
    </row>
    <row r="21" x14ac:dyDescent="0.25">
      <c r="A21" s="2">
        <v>4</v>
      </c>
      <c r="B21">
        <v>100461</v>
      </c>
      <c r="C21" t="s">
        <v>23</v>
      </c>
      <c r="D21" s="13">
        <v>4825.92</v>
      </c>
      <c r="E21" s="14">
        <f>A21*D21</f>
      </c>
    </row>
    <row r="22" x14ac:dyDescent="0.25">
      <c r="A22" s="2">
        <v>2</v>
      </c>
      <c r="B22">
        <v>100476</v>
      </c>
      <c r="C22" t="s">
        <v>24</v>
      </c>
      <c r="D22" s="13">
        <v>5998.08</v>
      </c>
      <c r="E22" s="14">
        <f>A22*D22</f>
      </c>
    </row>
    <row r="23" x14ac:dyDescent="0.25">
      <c r="A23" s="2">
        <v>1</v>
      </c>
      <c r="B23">
        <v>100481</v>
      </c>
      <c r="C23" t="s">
        <v>25</v>
      </c>
      <c r="D23" s="13">
        <v>7560.96</v>
      </c>
      <c r="E23" s="14">
        <f>A23*D23</f>
      </c>
    </row>
    <row r="24" x14ac:dyDescent="0.25">
      <c r="A24" s="2">
        <v>1</v>
      </c>
      <c r="B24">
        <v>100484</v>
      </c>
      <c r="C24" t="s">
        <v>26</v>
      </c>
      <c r="D24" s="13">
        <v>14192.6</v>
      </c>
      <c r="E24" s="14">
        <f>A24*D24</f>
      </c>
    </row>
    <row r="25" x14ac:dyDescent="0.25">
      <c r="A25" s="2">
        <v>1</v>
      </c>
      <c r="B25">
        <v>100489</v>
      </c>
      <c r="C25" t="s">
        <v>27</v>
      </c>
      <c r="D25" s="13">
        <v>1457.28</v>
      </c>
      <c r="E25" s="14">
        <f>A25*D25</f>
      </c>
    </row>
    <row r="26" x14ac:dyDescent="0.25">
      <c r="A26" s="2">
        <v>1</v>
      </c>
      <c r="B26">
        <v>100512</v>
      </c>
      <c r="C26" t="s">
        <v>28</v>
      </c>
      <c r="D26" s="13">
        <v>12870</v>
      </c>
      <c r="E26" s="14">
        <f>A26*D26</f>
      </c>
    </row>
    <row r="27" x14ac:dyDescent="0.25">
      <c r="A27" s="2">
        <v>1</v>
      </c>
      <c r="B27">
        <v>100526</v>
      </c>
      <c r="C27" t="s">
        <v>29</v>
      </c>
      <c r="D27" s="13">
        <v>16900</v>
      </c>
      <c r="E27" s="14">
        <f>A27*D27</f>
      </c>
    </row>
    <row r="28" x14ac:dyDescent="0.25">
      <c r="A28" s="2">
        <v>2</v>
      </c>
      <c r="B28">
        <v>100567</v>
      </c>
      <c r="C28" t="s">
        <v>30</v>
      </c>
      <c r="D28" s="13">
        <v>4980</v>
      </c>
      <c r="E28" s="14">
        <f>A28*D28</f>
      </c>
    </row>
    <row r="29" x14ac:dyDescent="0.25">
      <c r="A29" s="2">
        <v>8</v>
      </c>
      <c r="B29">
        <v>100602</v>
      </c>
      <c r="C29" t="s">
        <v>31</v>
      </c>
      <c r="D29" s="13">
        <v>2122.56</v>
      </c>
      <c r="E29" s="14">
        <f>A29*D29</f>
      </c>
    </row>
    <row r="30" x14ac:dyDescent="0.25">
      <c r="A30" s="2">
        <v>1</v>
      </c>
      <c r="B30">
        <v>100625</v>
      </c>
      <c r="C30" t="s">
        <v>32</v>
      </c>
      <c r="D30" s="13">
        <v>2730</v>
      </c>
      <c r="E30" s="14">
        <f>A30*D30</f>
      </c>
    </row>
    <row r="31" x14ac:dyDescent="0.25">
      <c r="A31" s="2">
        <v>1</v>
      </c>
      <c r="B31">
        <v>100637</v>
      </c>
      <c r="C31" t="s">
        <v>33</v>
      </c>
      <c r="D31" s="13">
        <v>9230</v>
      </c>
      <c r="E31" s="14">
        <f>A31*D31</f>
      </c>
    </row>
    <row r="32" x14ac:dyDescent="0.25">
      <c r="A32" s="2">
        <v>1</v>
      </c>
      <c r="B32">
        <v>100668</v>
      </c>
      <c r="C32" t="s">
        <v>34</v>
      </c>
      <c r="D32" s="13">
        <v>2000</v>
      </c>
      <c r="E32" s="14">
        <f>A32*D32</f>
      </c>
    </row>
    <row r="33" x14ac:dyDescent="0.25">
      <c r="A33" s="2">
        <v>1</v>
      </c>
      <c r="B33">
        <v>100793</v>
      </c>
      <c r="C33" t="s">
        <v>35</v>
      </c>
      <c r="D33" s="13">
        <v>4825.92</v>
      </c>
      <c r="E33" s="14">
        <f>A33*D33</f>
      </c>
    </row>
    <row r="34" x14ac:dyDescent="0.25">
      <c r="A34" s="2">
        <v>2</v>
      </c>
      <c r="B34">
        <v>100876</v>
      </c>
      <c r="C34" t="s">
        <v>36</v>
      </c>
      <c r="D34" s="13">
        <v>5998.08</v>
      </c>
      <c r="E34" s="14">
        <f>A34*D34</f>
      </c>
    </row>
    <row r="35" x14ac:dyDescent="0.25">
      <c r="A35" s="2">
        <v>4</v>
      </c>
      <c r="B35">
        <v>200098</v>
      </c>
      <c r="C35" t="s">
        <v>37</v>
      </c>
      <c r="D35" s="13">
        <v>3400.32</v>
      </c>
      <c r="E35" s="14">
        <f>A35*D35</f>
      </c>
    </row>
    <row r="36" x14ac:dyDescent="0.25">
      <c r="A36" s="2">
        <v>5</v>
      </c>
      <c r="B36">
        <v>610149</v>
      </c>
      <c r="C36" t="s">
        <v>38</v>
      </c>
      <c r="D36" s="13">
        <v>7480</v>
      </c>
      <c r="E36" s="14">
        <f>A36*D36</f>
      </c>
    </row>
    <row r="37" x14ac:dyDescent="0.25">
      <c r="A37" s="2">
        <v>1</v>
      </c>
      <c r="B37">
        <v>610151</v>
      </c>
      <c r="C37" t="s">
        <v>39</v>
      </c>
      <c r="D37" s="13">
        <v>6230</v>
      </c>
      <c r="E37" s="14">
        <f>A37*D37</f>
      </c>
    </row>
    <row r="38" x14ac:dyDescent="0.25">
      <c r="A38" s="23"/>
      <c r="B38" s="22"/>
      <c r="C38" s="22"/>
      <c r="D38" s="22"/>
      <c r="E38" s="24"/>
    </row>
    <row r="39" x14ac:dyDescent="0.25"/>
    <row r="40" x14ac:dyDescent="0.25">
      <c r="C40" t="s">
        <v>40</v>
      </c>
      <c r="E40" s="13">
        <f>SUM(E2:E37)</f>
      </c>
    </row>
    <row r="41" x14ac:dyDescent="0.25">
      <c r="C41" t="s">
        <v>41</v>
      </c>
      <c r="D41" s="6">
        <v>0.21</v>
      </c>
      <c r="E41" s="13">
        <f>D41*E40</f>
      </c>
    </row>
    <row r="42" x14ac:dyDescent="0.25" ht="25" customHeight="1">
      <c r="A42" s="7"/>
      <c r="B42" s="7"/>
      <c r="C42" s="7" t="s">
        <v>42</v>
      </c>
      <c r="D42" s="7"/>
      <c r="E42" s="15">
        <f>SUM(E40:E41)</f>
      </c>
    </row>
    <row r="43" x14ac:dyDescent="0.25">
      <c r="A43" s="21" t="s">
        <v>43</v>
      </c>
    </row>
  </sheetData>
  <autoFilter ref="A3:E37" xr:uid="{292F37F3-78A2-4DDE-8708-9B50AD752FD0}"/>
  <mergeCells count="1">
    <mergeCell ref="A1:E1"/>
  </mergeCells>
  <pageMargins left="0.7" right="0.7" top="0.75" bottom="0.75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mc:Ignorable="x14ac">
  <sheetPr>
    <pageSetUpPr fitToPage="1"/>
  </sheetPr>
  <dimension ref="A1"/>
  <sheetViews>
    <sheetView tabSelected="0" workbookViewId="0" showGridLines="0"/>
  </sheetViews>
  <sheetFormatPr defaultRowHeight="15" x14ac:dyDescent="0.25"/>
  <cols>
    <col min="1" max="1" width="8"/>
    <col min="2" max="2" width="10"/>
    <col min="3" max="3" width="42"/>
    <col min="4" max="6" width="17"/>
    <col min="7" max="7" width="8"/>
  </cols>
  <sheetData>
    <row r="1" x14ac:dyDescent="0.25" ht="40" customHeight="1">
      <c r="A1" s="10" t="s">
        <v>44</v>
      </c>
    </row>
    <row r="2" x14ac:dyDescent="0.25"/>
    <row r="3" x14ac:dyDescent="0.25" ht="32" customHeight="1">
      <c r="A3" s="11" t="s">
        <v>1</v>
      </c>
      <c r="B3" s="9" t="s">
        <v>2</v>
      </c>
      <c r="C3" s="9" t="s">
        <v>3</v>
      </c>
      <c r="D3" s="9" t="s">
        <v>4</v>
      </c>
      <c r="E3" s="12" t="s">
        <v>5</v>
      </c>
      <c r="F3" s="7" t="s">
        <v>45</v>
      </c>
      <c r="G3" s="7" t="s">
        <v>46</v>
      </c>
    </row>
    <row r="4" x14ac:dyDescent="0.25">
      <c r="A4" s="2"/>
      <c r="B4" s="19"/>
      <c r="C4" s="19"/>
      <c r="D4" s="19"/>
      <c r="E4" s="3"/>
    </row>
    <row r="5" x14ac:dyDescent="0.25">
      <c r="A5" s="8" t="s">
        <v>47</v>
      </c>
      <c r="E5" s="14"/>
    </row>
    <row r="6" x14ac:dyDescent="0.25">
      <c r="A6" s="2">
        <v>1</v>
      </c>
      <c r="B6">
        <v>100218</v>
      </c>
      <c r="C6" t="s">
        <v>9</v>
      </c>
      <c r="D6" s="13">
        <v>2724.48</v>
      </c>
      <c r="E6" s="14">
        <f>A6*D6</f>
      </c>
    </row>
    <row r="7" x14ac:dyDescent="0.25">
      <c r="A7" s="2">
        <v>1</v>
      </c>
      <c r="B7">
        <v>100512</v>
      </c>
      <c r="C7" t="s">
        <v>28</v>
      </c>
      <c r="D7" s="13">
        <v>12870</v>
      </c>
      <c r="E7" s="14">
        <f>A7*D7</f>
      </c>
    </row>
    <row r="8" x14ac:dyDescent="0.25">
      <c r="A8" s="2">
        <v>1</v>
      </c>
      <c r="B8">
        <v>100637</v>
      </c>
      <c r="C8" t="s">
        <v>33</v>
      </c>
      <c r="D8" s="13">
        <v>9230</v>
      </c>
      <c r="E8" s="14">
        <f>A8*D8</f>
      </c>
      <c r="F8" s="13">
        <f>SUM(E6:E8)</f>
      </c>
      <c r="G8" s="5">
        <f>F8/SUM(F5:F1000)</f>
      </c>
    </row>
    <row r="9" x14ac:dyDescent="0.25">
      <c r="A9" s="2"/>
      <c r="B9" s="19"/>
      <c r="C9" s="19"/>
      <c r="D9" s="19"/>
      <c r="E9" s="3"/>
    </row>
    <row r="10" x14ac:dyDescent="0.25">
      <c r="A10" s="8" t="s">
        <v>48</v>
      </c>
      <c r="E10" s="14"/>
    </row>
    <row r="11" x14ac:dyDescent="0.25">
      <c r="A11" s="2">
        <v>1</v>
      </c>
      <c r="B11">
        <v>100221</v>
      </c>
      <c r="C11" t="s">
        <v>10</v>
      </c>
      <c r="D11" s="13">
        <v>2280.96</v>
      </c>
      <c r="E11" s="14">
        <f>A11*D11</f>
      </c>
    </row>
    <row r="12" x14ac:dyDescent="0.25">
      <c r="A12" s="27">
        <v>1</v>
      </c>
      <c r="B12" s="25">
        <v>100461</v>
      </c>
      <c r="C12" s="25" t="s">
        <v>49</v>
      </c>
      <c r="D12" s="28">
        <v>2544.96</v>
      </c>
      <c r="E12" s="14"/>
    </row>
    <row r="13" x14ac:dyDescent="0.25">
      <c r="A13" s="27">
        <v>1</v>
      </c>
      <c r="B13" s="25">
        <v>100476</v>
      </c>
      <c r="C13" s="25" t="s">
        <v>50</v>
      </c>
      <c r="D13" s="28">
        <v>3717.12</v>
      </c>
      <c r="E13" s="14"/>
    </row>
    <row r="14" x14ac:dyDescent="0.25">
      <c r="A14" s="27">
        <v>1</v>
      </c>
      <c r="B14" s="25">
        <v>100341</v>
      </c>
      <c r="C14" s="25" t="s">
        <v>51</v>
      </c>
      <c r="D14" s="28">
        <v>1469.04</v>
      </c>
      <c r="E14" s="14"/>
    </row>
    <row r="15" x14ac:dyDescent="0.25">
      <c r="A15" s="27">
        <v>1</v>
      </c>
      <c r="B15" s="25">
        <v>100517</v>
      </c>
      <c r="C15" s="25" t="s">
        <v>52</v>
      </c>
      <c r="D15" s="28">
        <v>3799.04</v>
      </c>
      <c r="E15" s="14"/>
    </row>
    <row r="16" x14ac:dyDescent="0.25">
      <c r="A16" s="2">
        <v>1</v>
      </c>
      <c r="B16">
        <v>100284</v>
      </c>
      <c r="C16" t="s">
        <v>14</v>
      </c>
      <c r="D16" s="13">
        <v>4973.76</v>
      </c>
      <c r="E16" s="14">
        <f>A16*D16</f>
      </c>
    </row>
    <row r="17" x14ac:dyDescent="0.25">
      <c r="A17" s="2">
        <v>1</v>
      </c>
      <c r="B17">
        <v>100341</v>
      </c>
      <c r="C17" t="s">
        <v>18</v>
      </c>
      <c r="D17" s="13">
        <v>3750</v>
      </c>
      <c r="E17" s="14">
        <f>A17*D17</f>
      </c>
    </row>
    <row r="18" x14ac:dyDescent="0.25">
      <c r="A18" s="2">
        <v>4</v>
      </c>
      <c r="B18">
        <v>100461</v>
      </c>
      <c r="C18" t="s">
        <v>23</v>
      </c>
      <c r="D18" s="13">
        <v>4825.92</v>
      </c>
      <c r="E18" s="14">
        <f>A18*D18</f>
      </c>
    </row>
    <row r="19" x14ac:dyDescent="0.25">
      <c r="A19" s="2">
        <v>2</v>
      </c>
      <c r="B19">
        <v>100476</v>
      </c>
      <c r="C19" t="s">
        <v>24</v>
      </c>
      <c r="D19" s="13">
        <v>5998.08</v>
      </c>
      <c r="E19" s="14">
        <f>A19*D19</f>
      </c>
    </row>
    <row r="20" x14ac:dyDescent="0.25">
      <c r="A20" s="2">
        <v>1</v>
      </c>
      <c r="B20">
        <v>100625</v>
      </c>
      <c r="C20" t="s">
        <v>32</v>
      </c>
      <c r="D20" s="13">
        <v>2730</v>
      </c>
      <c r="E20" s="14">
        <f>A20*D20</f>
      </c>
    </row>
    <row r="21" x14ac:dyDescent="0.25">
      <c r="A21" s="2">
        <v>1</v>
      </c>
      <c r="B21">
        <v>100793</v>
      </c>
      <c r="C21" t="s">
        <v>35</v>
      </c>
      <c r="D21" s="13">
        <v>4825.92</v>
      </c>
      <c r="E21" s="14">
        <f>A21*D21</f>
      </c>
    </row>
    <row r="22" x14ac:dyDescent="0.25">
      <c r="A22" s="2">
        <v>2</v>
      </c>
      <c r="B22">
        <v>100876</v>
      </c>
      <c r="C22" t="s">
        <v>36</v>
      </c>
      <c r="D22" s="13">
        <v>5998.08</v>
      </c>
      <c r="E22" s="14">
        <f>A22*D22</f>
      </c>
      <c r="F22" s="13">
        <f>SUM(E11:E22)</f>
      </c>
      <c r="G22" s="5">
        <f>F22/SUM(F5:F1000)</f>
      </c>
    </row>
    <row r="23" x14ac:dyDescent="0.25">
      <c r="A23" s="2"/>
      <c r="B23" s="19"/>
      <c r="C23" s="19"/>
      <c r="D23" s="19"/>
      <c r="E23" s="3"/>
    </row>
    <row r="24" x14ac:dyDescent="0.25">
      <c r="A24" s="8" t="s">
        <v>53</v>
      </c>
      <c r="E24" s="14"/>
    </row>
    <row r="25" x14ac:dyDescent="0.25">
      <c r="A25" s="2">
        <v>1</v>
      </c>
      <c r="B25">
        <v>100246</v>
      </c>
      <c r="C25" t="s">
        <v>13</v>
      </c>
      <c r="D25" s="13">
        <v>12809.3</v>
      </c>
      <c r="E25" s="14">
        <f>A25*D25</f>
      </c>
    </row>
    <row r="26" x14ac:dyDescent="0.25">
      <c r="A26" s="2">
        <v>5</v>
      </c>
      <c r="B26">
        <v>100395</v>
      </c>
      <c r="C26" t="s">
        <v>19</v>
      </c>
      <c r="D26" s="13">
        <v>2407.68</v>
      </c>
      <c r="E26" s="14">
        <f>A26*D26</f>
      </c>
      <c r="F26" s="13">
        <f>SUM(E25:E26)</f>
      </c>
      <c r="G26" s="5">
        <f>F26/SUM(F5:F1000)</f>
      </c>
    </row>
    <row r="27" x14ac:dyDescent="0.25">
      <c r="A27" s="2"/>
      <c r="B27" s="19"/>
      <c r="C27" s="19"/>
      <c r="D27" s="19"/>
      <c r="E27" s="3"/>
    </row>
    <row r="28" x14ac:dyDescent="0.25">
      <c r="A28" s="8" t="s">
        <v>54</v>
      </c>
      <c r="E28" s="14"/>
    </row>
    <row r="29" x14ac:dyDescent="0.25">
      <c r="A29" s="2">
        <v>8</v>
      </c>
      <c r="B29">
        <v>100602</v>
      </c>
      <c r="C29" t="s">
        <v>31</v>
      </c>
      <c r="D29" s="13">
        <v>2122.56</v>
      </c>
      <c r="E29" s="14">
        <f>A29*D29</f>
      </c>
      <c r="F29" s="13">
        <f>SUM(E29:E29)</f>
      </c>
      <c r="G29" s="5">
        <f>F29/SUM(F5:F1000)</f>
      </c>
    </row>
    <row r="30" x14ac:dyDescent="0.25">
      <c r="A30" s="2"/>
      <c r="B30" s="19"/>
      <c r="C30" s="19"/>
      <c r="D30" s="19"/>
      <c r="E30" s="3"/>
    </row>
    <row r="31" x14ac:dyDescent="0.25">
      <c r="A31" s="8" t="s">
        <v>55</v>
      </c>
      <c r="E31" s="14"/>
    </row>
    <row r="32" x14ac:dyDescent="0.25">
      <c r="A32" s="2">
        <v>3</v>
      </c>
      <c r="B32">
        <v>100420</v>
      </c>
      <c r="C32" t="s">
        <v>21</v>
      </c>
      <c r="D32" s="13">
        <v>2745.6</v>
      </c>
      <c r="E32" s="14">
        <f>A32*D32</f>
      </c>
    </row>
    <row r="33" x14ac:dyDescent="0.25">
      <c r="A33" s="2">
        <v>3</v>
      </c>
      <c r="B33">
        <v>100422</v>
      </c>
      <c r="C33" t="s">
        <v>22</v>
      </c>
      <c r="D33" s="13">
        <v>2460.48</v>
      </c>
      <c r="E33" s="14">
        <f>A33*D33</f>
      </c>
      <c r="F33" s="13">
        <f>SUM(E32:E33)</f>
      </c>
      <c r="G33" s="5">
        <f>F33/SUM(F5:F1000)</f>
      </c>
    </row>
    <row r="34" x14ac:dyDescent="0.25">
      <c r="A34" s="2"/>
      <c r="B34" s="19"/>
      <c r="C34" s="19"/>
      <c r="D34" s="19"/>
      <c r="E34" s="3"/>
    </row>
    <row r="35" x14ac:dyDescent="0.25">
      <c r="A35" s="8" t="s">
        <v>56</v>
      </c>
      <c r="E35" s="14"/>
    </row>
    <row r="36" x14ac:dyDescent="0.25">
      <c r="A36" s="2">
        <v>1</v>
      </c>
      <c r="B36">
        <v>100142</v>
      </c>
      <c r="C36" t="s">
        <v>7</v>
      </c>
      <c r="D36" s="13">
        <v>2872.32</v>
      </c>
      <c r="E36" s="14">
        <f>A36*D36</f>
      </c>
    </row>
    <row r="37" x14ac:dyDescent="0.25">
      <c r="A37" s="2">
        <v>1</v>
      </c>
      <c r="B37">
        <v>100668</v>
      </c>
      <c r="C37" t="s">
        <v>34</v>
      </c>
      <c r="D37" s="13">
        <v>2000</v>
      </c>
      <c r="E37" s="14">
        <f>A37*D37</f>
      </c>
      <c r="F37" s="13">
        <f>SUM(E36:E37)</f>
      </c>
      <c r="G37" s="5">
        <f>F37/SUM(F5:F1000)</f>
      </c>
    </row>
    <row r="38" x14ac:dyDescent="0.25">
      <c r="A38" s="2"/>
      <c r="B38" s="19"/>
      <c r="C38" s="19"/>
      <c r="D38" s="19"/>
      <c r="E38" s="3"/>
    </row>
    <row r="39" x14ac:dyDescent="0.25">
      <c r="A39" s="8" t="s">
        <v>57</v>
      </c>
      <c r="E39" s="14"/>
    </row>
    <row r="40" x14ac:dyDescent="0.25">
      <c r="A40" s="2">
        <v>1</v>
      </c>
      <c r="B40">
        <v>100481</v>
      </c>
      <c r="C40" t="s">
        <v>25</v>
      </c>
      <c r="D40" s="13">
        <v>7560.96</v>
      </c>
      <c r="E40" s="14">
        <f>A40*D40</f>
      </c>
    </row>
    <row r="41" x14ac:dyDescent="0.25">
      <c r="A41" s="2">
        <v>1</v>
      </c>
      <c r="B41">
        <v>100484</v>
      </c>
      <c r="C41" t="s">
        <v>26</v>
      </c>
      <c r="D41" s="13">
        <v>14192.6</v>
      </c>
      <c r="E41" s="14">
        <f>A41*D41</f>
      </c>
    </row>
    <row r="42" x14ac:dyDescent="0.25">
      <c r="A42" s="2">
        <v>1</v>
      </c>
      <c r="B42">
        <v>100489</v>
      </c>
      <c r="C42" t="s">
        <v>27</v>
      </c>
      <c r="D42" s="13">
        <v>1457.28</v>
      </c>
      <c r="E42" s="14">
        <f>A42*D42</f>
      </c>
      <c r="F42" s="13">
        <f>SUM(E40:E42)</f>
      </c>
      <c r="G42" s="5">
        <f>F42/SUM(F5:F1000)</f>
      </c>
    </row>
    <row r="43" x14ac:dyDescent="0.25">
      <c r="A43" s="2"/>
      <c r="B43" s="19"/>
      <c r="C43" s="19"/>
      <c r="D43" s="19"/>
      <c r="E43" s="3"/>
    </row>
    <row r="44" x14ac:dyDescent="0.25">
      <c r="A44" s="8" t="s">
        <v>58</v>
      </c>
      <c r="E44" s="14"/>
    </row>
    <row r="45" x14ac:dyDescent="0.25">
      <c r="A45" s="2">
        <v>1</v>
      </c>
      <c r="C45" t="s">
        <v>59</v>
      </c>
      <c r="E45" s="3"/>
    </row>
    <row r="46" x14ac:dyDescent="0.25">
      <c r="A46" s="2">
        <v>4</v>
      </c>
      <c r="B46">
        <v>100239</v>
      </c>
      <c r="C46" t="s">
        <v>11</v>
      </c>
      <c r="D46" s="13">
        <v>1974.72</v>
      </c>
      <c r="E46" s="14">
        <f>A46*D46</f>
      </c>
    </row>
    <row r="47" x14ac:dyDescent="0.25">
      <c r="A47" s="2">
        <v>5</v>
      </c>
      <c r="B47">
        <v>100288</v>
      </c>
      <c r="C47" t="s">
        <v>15</v>
      </c>
      <c r="D47" s="13">
        <v>7592.64</v>
      </c>
      <c r="E47" s="14">
        <f>A47*D47</f>
      </c>
    </row>
    <row r="48" x14ac:dyDescent="0.25">
      <c r="A48" s="2">
        <v>2</v>
      </c>
      <c r="B48">
        <v>100308</v>
      </c>
      <c r="C48" t="s">
        <v>16</v>
      </c>
      <c r="D48" s="13">
        <v>7592.64</v>
      </c>
      <c r="E48" s="14">
        <f>A48*D48</f>
      </c>
    </row>
    <row r="49" x14ac:dyDescent="0.25">
      <c r="A49" s="2">
        <v>13</v>
      </c>
      <c r="B49">
        <v>100330</v>
      </c>
      <c r="C49" t="s">
        <v>17</v>
      </c>
      <c r="D49" s="13">
        <v>2133.12</v>
      </c>
      <c r="E49" s="14">
        <f>A49*D49</f>
      </c>
    </row>
    <row r="50" x14ac:dyDescent="0.25">
      <c r="A50" s="2">
        <v>4</v>
      </c>
      <c r="B50">
        <v>200098</v>
      </c>
      <c r="C50" t="s">
        <v>37</v>
      </c>
      <c r="D50" s="13">
        <v>3400.32</v>
      </c>
      <c r="E50" s="14">
        <f>A50*D50</f>
      </c>
      <c r="F50" s="13">
        <f>SUM(E45:E50)</f>
      </c>
      <c r="G50" s="5">
        <f>F50/SUM(F5:F1000)</f>
      </c>
    </row>
    <row r="51" x14ac:dyDescent="0.25">
      <c r="A51" s="2"/>
      <c r="B51" s="19"/>
      <c r="C51" s="19"/>
      <c r="D51" s="19"/>
      <c r="E51" s="3"/>
    </row>
    <row r="52" x14ac:dyDescent="0.25">
      <c r="A52" s="8" t="s">
        <v>60</v>
      </c>
      <c r="E52" s="14"/>
    </row>
    <row r="53" x14ac:dyDescent="0.25">
      <c r="A53" s="2">
        <v>1</v>
      </c>
      <c r="C53" t="s">
        <v>61</v>
      </c>
      <c r="E53" s="3"/>
    </row>
    <row r="54" x14ac:dyDescent="0.25">
      <c r="A54" s="2">
        <v>5</v>
      </c>
      <c r="B54">
        <v>610149</v>
      </c>
      <c r="C54" t="s">
        <v>38</v>
      </c>
      <c r="D54" s="13">
        <v>7480</v>
      </c>
      <c r="E54" s="14">
        <f>A54*D54</f>
      </c>
    </row>
    <row r="55" x14ac:dyDescent="0.25">
      <c r="A55" s="2">
        <v>1</v>
      </c>
      <c r="B55">
        <v>610151</v>
      </c>
      <c r="C55" t="s">
        <v>39</v>
      </c>
      <c r="D55" s="13">
        <v>6230</v>
      </c>
      <c r="E55" s="14">
        <f>A55*D55</f>
      </c>
      <c r="F55" s="13">
        <f>SUM(E53:E55)</f>
      </c>
      <c r="G55" s="5">
        <f>F55/SUM(F5:F1000)</f>
      </c>
    </row>
    <row r="56" x14ac:dyDescent="0.25">
      <c r="A56" s="2"/>
      <c r="B56" s="19"/>
      <c r="C56" s="19"/>
      <c r="D56" s="19"/>
      <c r="E56" s="3"/>
    </row>
    <row r="57" x14ac:dyDescent="0.25">
      <c r="A57" s="8" t="s">
        <v>62</v>
      </c>
      <c r="E57" s="14"/>
    </row>
    <row r="58" x14ac:dyDescent="0.25">
      <c r="A58" s="2">
        <v>1</v>
      </c>
      <c r="C58" t="s">
        <v>63</v>
      </c>
      <c r="E58" s="3"/>
    </row>
    <row r="59" x14ac:dyDescent="0.25">
      <c r="A59" s="2">
        <v>1</v>
      </c>
      <c r="B59">
        <v>100401</v>
      </c>
      <c r="C59" t="s">
        <v>20</v>
      </c>
      <c r="D59" s="13">
        <v>16250</v>
      </c>
      <c r="E59" s="14">
        <f>A59*D59</f>
      </c>
    </row>
    <row r="60" x14ac:dyDescent="0.25">
      <c r="A60" s="2">
        <v>1</v>
      </c>
      <c r="B60">
        <v>100526</v>
      </c>
      <c r="C60" t="s">
        <v>29</v>
      </c>
      <c r="D60" s="13">
        <v>16900</v>
      </c>
      <c r="E60" s="14">
        <f>A60*D60</f>
      </c>
    </row>
    <row r="61" x14ac:dyDescent="0.25">
      <c r="A61" s="2">
        <v>2</v>
      </c>
      <c r="B61">
        <v>100567</v>
      </c>
      <c r="C61" t="s">
        <v>30</v>
      </c>
      <c r="D61" s="13">
        <v>4980</v>
      </c>
      <c r="E61" s="14">
        <f>A61*D61</f>
      </c>
      <c r="F61" s="13">
        <f>SUM(E58:E61)</f>
      </c>
      <c r="G61" s="5">
        <f>F61/SUM(F5:F1000)</f>
      </c>
    </row>
    <row r="62" x14ac:dyDescent="0.25">
      <c r="A62" s="2"/>
      <c r="B62" s="19"/>
      <c r="C62" s="19"/>
      <c r="D62" s="19"/>
      <c r="E62" s="3"/>
    </row>
    <row r="63" x14ac:dyDescent="0.25">
      <c r="A63" s="8" t="s">
        <v>64</v>
      </c>
      <c r="E63" s="14"/>
    </row>
    <row r="64" x14ac:dyDescent="0.25">
      <c r="A64" s="2">
        <v>1</v>
      </c>
      <c r="B64">
        <v>100202</v>
      </c>
      <c r="C64" t="s">
        <v>8</v>
      </c>
      <c r="D64" s="13">
        <v>9577.92</v>
      </c>
      <c r="E64" s="14">
        <f>A64*D64</f>
      </c>
      <c r="F64" s="13">
        <f>SUM(E64:E64)</f>
      </c>
      <c r="G64" s="5">
        <f>F64/SUM(F5:F1000)</f>
      </c>
    </row>
    <row r="65" x14ac:dyDescent="0.25">
      <c r="A65" s="2"/>
      <c r="B65" s="19"/>
      <c r="C65" s="19"/>
      <c r="D65" s="19"/>
      <c r="E65" s="3"/>
    </row>
    <row r="66" x14ac:dyDescent="0.25">
      <c r="A66" s="8" t="s">
        <v>65</v>
      </c>
      <c r="E66" s="14"/>
    </row>
    <row r="67" x14ac:dyDescent="0.25">
      <c r="A67" s="2">
        <v>1</v>
      </c>
      <c r="B67">
        <v>100120</v>
      </c>
      <c r="C67" t="s">
        <v>6</v>
      </c>
      <c r="D67" s="13">
        <v>1993.6</v>
      </c>
      <c r="E67" s="14">
        <f>A67*D67</f>
      </c>
    </row>
    <row r="68" x14ac:dyDescent="0.25">
      <c r="A68" s="2">
        <v>1</v>
      </c>
      <c r="B68">
        <v>100242</v>
      </c>
      <c r="C68" t="s">
        <v>12</v>
      </c>
      <c r="D68" s="13">
        <v>2048.64</v>
      </c>
      <c r="E68" s="14">
        <f>A68*D68</f>
      </c>
      <c r="F68" s="13">
        <f>SUM(E67:E68)</f>
      </c>
      <c r="G68" s="5">
        <f>F68/SUM(F5:F1000)</f>
      </c>
    </row>
    <row r="69" x14ac:dyDescent="0.25">
      <c r="A69" s="23"/>
      <c r="B69" s="22"/>
      <c r="C69" s="22"/>
      <c r="D69" s="22"/>
      <c r="E69" s="24"/>
    </row>
    <row r="70" x14ac:dyDescent="0.25"/>
    <row r="71" x14ac:dyDescent="0.25">
      <c r="C71" t="s">
        <v>40</v>
      </c>
      <c r="E71" s="13">
        <f>SUM(E2:E68)</f>
      </c>
    </row>
    <row r="72" x14ac:dyDescent="0.25">
      <c r="C72" t="s">
        <v>41</v>
      </c>
      <c r="D72" s="6">
        <v>0.21</v>
      </c>
      <c r="E72" s="13">
        <f>D72*E71</f>
      </c>
    </row>
    <row r="73" x14ac:dyDescent="0.25" ht="25" customHeight="1">
      <c r="A73" s="7"/>
      <c r="B73" s="7"/>
      <c r="C73" s="7" t="s">
        <v>42</v>
      </c>
      <c r="D73" s="7"/>
      <c r="E73" s="15">
        <f>SUM(E71:E72)</f>
      </c>
      <c r="F73" s="7"/>
      <c r="G73" s="7"/>
    </row>
    <row r="74" x14ac:dyDescent="0.25">
      <c r="A74" s="21" t="s">
        <v>43</v>
      </c>
    </row>
  </sheetData>
  <mergeCells count="13">
    <mergeCell ref="A1:G1"/>
    <mergeCell ref="A5:E5"/>
    <mergeCell ref="A10:E10"/>
    <mergeCell ref="A24:E24"/>
    <mergeCell ref="A28:E28"/>
    <mergeCell ref="A31:E31"/>
    <mergeCell ref="A35:E35"/>
    <mergeCell ref="A39:E39"/>
    <mergeCell ref="A44:E44"/>
    <mergeCell ref="A52:E52"/>
    <mergeCell ref="A57:E57"/>
    <mergeCell ref="A63:E63"/>
    <mergeCell ref="A66:E66"/>
  </mergeCells>
  <pageMargins left="0.7" right="0.7" top="0.75" bottom="0.7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mc:Ignorable="x14ac">
  <sheetPr>
    <pageSetUpPr fitToPage="1"/>
  </sheetPr>
  <dimension ref="A1"/>
  <sheetViews>
    <sheetView tabSelected="0" workbookViewId="0" showGridLines="0"/>
  </sheetViews>
  <sheetFormatPr defaultRowHeight="15" x14ac:dyDescent="0.25"/>
  <cols>
    <col min="1" max="1" width="8"/>
    <col min="2" max="2" width="10"/>
    <col min="3" max="3" width="42"/>
    <col min="4" max="4" width="40"/>
    <col min="5" max="7" width="17"/>
    <col min="8" max="8" width="8"/>
  </cols>
  <sheetData>
    <row r="1" x14ac:dyDescent="0.25" ht="40" customHeight="1">
      <c r="A1" s="10" t="s">
        <v>66</v>
      </c>
    </row>
    <row r="2" x14ac:dyDescent="0.25"/>
    <row r="3" x14ac:dyDescent="0.25" ht="32" customHeight="1">
      <c r="A3" s="11" t="s">
        <v>1</v>
      </c>
      <c r="B3" s="9" t="s">
        <v>2</v>
      </c>
      <c r="C3" s="9" t="s">
        <v>3</v>
      </c>
      <c r="D3" s="9" t="s">
        <v>67</v>
      </c>
      <c r="E3" s="9" t="s">
        <v>4</v>
      </c>
      <c r="F3" s="12" t="s">
        <v>5</v>
      </c>
      <c r="G3" s="7" t="s">
        <v>68</v>
      </c>
      <c r="H3" s="7" t="s">
        <v>46</v>
      </c>
    </row>
    <row r="4" x14ac:dyDescent="0.25">
      <c r="A4" s="2"/>
      <c r="B4" s="19"/>
      <c r="C4" s="19"/>
      <c r="D4" s="19"/>
      <c r="E4" s="19"/>
      <c r="F4" s="3"/>
    </row>
    <row r="5" x14ac:dyDescent="0.25">
      <c r="A5" s="2">
        <v>1</v>
      </c>
      <c r="B5">
        <v>100218</v>
      </c>
      <c r="C5" t="s">
        <v>9</v>
      </c>
      <c r="D5" s="19"/>
      <c r="E5" s="13">
        <v>2724.48</v>
      </c>
      <c r="F5" s="14">
        <f>A5*E5</f>
      </c>
    </row>
    <row r="6" x14ac:dyDescent="0.25">
      <c r="A6" s="2">
        <v>1</v>
      </c>
      <c r="B6">
        <v>100401</v>
      </c>
      <c r="C6" t="s">
        <v>20</v>
      </c>
      <c r="D6" s="19"/>
      <c r="E6" s="13">
        <v>16250</v>
      </c>
      <c r="F6" s="14">
        <f>A6*E6</f>
      </c>
    </row>
    <row r="7" x14ac:dyDescent="0.25">
      <c r="A7" s="2">
        <v>1</v>
      </c>
      <c r="B7">
        <v>100512</v>
      </c>
      <c r="C7" t="s">
        <v>28</v>
      </c>
      <c r="D7" s="19"/>
      <c r="E7" s="13">
        <v>12870</v>
      </c>
      <c r="F7" s="14">
        <f>A7*E7</f>
      </c>
      <c r="G7" s="13">
        <f>SUM(F5:F7)</f>
      </c>
      <c r="H7" s="5">
        <f>G7/SUM(G5:G1000)</f>
      </c>
    </row>
    <row r="8" x14ac:dyDescent="0.25">
      <c r="A8" s="2"/>
      <c r="B8" s="19"/>
      <c r="C8" s="19"/>
      <c r="D8" s="19"/>
      <c r="E8" s="19"/>
      <c r="F8" s="3"/>
    </row>
    <row r="9" x14ac:dyDescent="0.25">
      <c r="A9" s="8" t="s">
        <v>69</v>
      </c>
      <c r="F9" s="14"/>
    </row>
    <row r="10" x14ac:dyDescent="0.25">
      <c r="A10" s="2">
        <v>1</v>
      </c>
      <c r="C10" t="s">
        <v>63</v>
      </c>
      <c r="D10" s="19"/>
      <c r="F10" s="3"/>
    </row>
    <row r="11" x14ac:dyDescent="0.25">
      <c r="A11" s="2">
        <v>1</v>
      </c>
      <c r="B11">
        <v>100202</v>
      </c>
      <c r="C11" t="s">
        <v>8</v>
      </c>
      <c r="D11" s="19"/>
      <c r="E11" s="13">
        <v>9577.92</v>
      </c>
      <c r="F11" s="14">
        <f>A11*E11</f>
      </c>
    </row>
    <row r="12" x14ac:dyDescent="0.25">
      <c r="A12" s="2">
        <v>1</v>
      </c>
      <c r="B12">
        <v>100242</v>
      </c>
      <c r="C12" t="s">
        <v>12</v>
      </c>
      <c r="D12" s="19"/>
      <c r="E12" s="13">
        <v>2048.64</v>
      </c>
      <c r="F12" s="14">
        <f>A12*E12</f>
      </c>
    </row>
    <row r="13" x14ac:dyDescent="0.25">
      <c r="A13" s="2">
        <v>1</v>
      </c>
      <c r="B13">
        <v>100246</v>
      </c>
      <c r="C13" t="s">
        <v>13</v>
      </c>
      <c r="D13" s="19"/>
      <c r="E13" s="13">
        <v>12809.3</v>
      </c>
      <c r="F13" s="14">
        <f>A13*E13</f>
      </c>
    </row>
    <row r="14" x14ac:dyDescent="0.25">
      <c r="A14" s="2">
        <v>1</v>
      </c>
      <c r="B14">
        <v>100526</v>
      </c>
      <c r="C14" t="s">
        <v>29</v>
      </c>
      <c r="D14" s="19"/>
      <c r="E14" s="13">
        <v>16900</v>
      </c>
      <c r="F14" s="14">
        <f>A14*E14</f>
      </c>
    </row>
    <row r="15" x14ac:dyDescent="0.25">
      <c r="A15" s="2">
        <v>1</v>
      </c>
      <c r="B15">
        <v>100567</v>
      </c>
      <c r="C15" t="s">
        <v>30</v>
      </c>
      <c r="D15" s="19"/>
      <c r="E15" s="13">
        <v>4980</v>
      </c>
      <c r="F15" s="14">
        <f>A15*E15</f>
      </c>
    </row>
    <row r="16" x14ac:dyDescent="0.25">
      <c r="A16" s="2">
        <v>1</v>
      </c>
      <c r="B16">
        <v>100567</v>
      </c>
      <c r="C16" t="s">
        <v>30</v>
      </c>
      <c r="D16" s="19" t="s">
        <v>70</v>
      </c>
      <c r="E16" s="13">
        <v>4980</v>
      </c>
      <c r="F16" s="14">
        <f>A16*E16</f>
      </c>
    </row>
    <row r="17" x14ac:dyDescent="0.25">
      <c r="A17" s="2">
        <v>1</v>
      </c>
      <c r="B17">
        <v>100637</v>
      </c>
      <c r="C17" t="s">
        <v>33</v>
      </c>
      <c r="D17" s="19"/>
      <c r="E17" s="13">
        <v>9230</v>
      </c>
      <c r="F17" s="14">
        <f>A17*E17</f>
      </c>
      <c r="G17" s="13">
        <f>SUM(F10:F17)</f>
      </c>
      <c r="H17" s="5">
        <f>G17/SUM(G5:G1000)</f>
      </c>
    </row>
    <row r="18" x14ac:dyDescent="0.25">
      <c r="A18" s="2"/>
      <c r="B18" s="19"/>
      <c r="C18" s="19"/>
      <c r="D18" s="19"/>
      <c r="E18" s="19"/>
      <c r="F18" s="3"/>
    </row>
    <row r="19" x14ac:dyDescent="0.25">
      <c r="A19" s="8" t="s">
        <v>71</v>
      </c>
      <c r="F19" s="14"/>
    </row>
    <row r="20" x14ac:dyDescent="0.25">
      <c r="A20" s="2">
        <v>1</v>
      </c>
      <c r="B20">
        <v>100142</v>
      </c>
      <c r="C20" t="s">
        <v>7</v>
      </c>
      <c r="D20" s="19" t="s">
        <v>72</v>
      </c>
      <c r="E20" s="13">
        <v>2872.32</v>
      </c>
      <c r="F20" s="14">
        <f>A20*E20</f>
      </c>
    </row>
    <row r="21" x14ac:dyDescent="0.25">
      <c r="A21" s="2">
        <v>1</v>
      </c>
      <c r="B21">
        <v>100288</v>
      </c>
      <c r="C21" t="s">
        <v>15</v>
      </c>
      <c r="D21" s="19" t="s">
        <v>73</v>
      </c>
      <c r="E21" s="13">
        <v>7592.64</v>
      </c>
      <c r="F21" s="14">
        <f>A21*E21</f>
      </c>
    </row>
    <row r="22" x14ac:dyDescent="0.25">
      <c r="A22" s="2">
        <v>1</v>
      </c>
      <c r="B22">
        <v>100461</v>
      </c>
      <c r="C22" t="s">
        <v>23</v>
      </c>
      <c r="D22" s="19" t="s">
        <v>74</v>
      </c>
      <c r="E22" s="13">
        <v>4825.92</v>
      </c>
      <c r="F22" s="14">
        <f>A22*E22</f>
      </c>
    </row>
    <row r="23" x14ac:dyDescent="0.25">
      <c r="A23" s="2">
        <v>1</v>
      </c>
      <c r="B23">
        <v>100602</v>
      </c>
      <c r="C23" t="s">
        <v>31</v>
      </c>
      <c r="D23" s="19"/>
      <c r="E23" s="13">
        <v>2122.56</v>
      </c>
      <c r="F23" s="14">
        <f>A23*E23</f>
      </c>
      <c r="G23" s="13">
        <f>SUM(F20:F23)</f>
      </c>
      <c r="H23" s="5">
        <f>G23/SUM(G5:G1000)</f>
      </c>
    </row>
    <row r="24" x14ac:dyDescent="0.25">
      <c r="A24" s="2"/>
      <c r="B24" s="19"/>
      <c r="C24" s="19"/>
      <c r="D24" s="19"/>
      <c r="E24" s="19"/>
      <c r="F24" s="3"/>
    </row>
    <row r="25" x14ac:dyDescent="0.25">
      <c r="A25" s="8" t="s">
        <v>75</v>
      </c>
      <c r="F25" s="14"/>
    </row>
    <row r="26" x14ac:dyDescent="0.25">
      <c r="A26" s="2">
        <v>1</v>
      </c>
      <c r="B26">
        <v>100239</v>
      </c>
      <c r="C26" t="s">
        <v>11</v>
      </c>
      <c r="D26" s="19"/>
      <c r="E26" s="13">
        <v>1974.72</v>
      </c>
      <c r="F26" s="14">
        <f>A26*E26</f>
      </c>
    </row>
    <row r="27" x14ac:dyDescent="0.25">
      <c r="A27" s="2">
        <v>1</v>
      </c>
      <c r="B27">
        <v>100288</v>
      </c>
      <c r="C27" t="s">
        <v>15</v>
      </c>
      <c r="D27" s="19"/>
      <c r="E27" s="13">
        <v>7592.64</v>
      </c>
      <c r="F27" s="14">
        <f>A27*E27</f>
      </c>
    </row>
    <row r="28" x14ac:dyDescent="0.25">
      <c r="A28" s="2">
        <v>1</v>
      </c>
      <c r="B28">
        <v>100395</v>
      </c>
      <c r="C28" t="s">
        <v>19</v>
      </c>
      <c r="D28" s="19"/>
      <c r="E28" s="13">
        <v>2407.68</v>
      </c>
      <c r="F28" s="14">
        <f>A28*E28</f>
      </c>
    </row>
    <row r="29" x14ac:dyDescent="0.25">
      <c r="A29" s="2">
        <v>1</v>
      </c>
      <c r="B29">
        <v>100420</v>
      </c>
      <c r="C29" t="s">
        <v>21</v>
      </c>
      <c r="D29" s="19" t="s">
        <v>72</v>
      </c>
      <c r="E29" s="13">
        <v>2745.6</v>
      </c>
      <c r="F29" s="14">
        <f>A29*E29</f>
      </c>
    </row>
    <row r="30" x14ac:dyDescent="0.25">
      <c r="A30" s="2">
        <v>1</v>
      </c>
      <c r="B30">
        <v>100461</v>
      </c>
      <c r="C30" t="s">
        <v>23</v>
      </c>
      <c r="D30" s="19" t="s">
        <v>74</v>
      </c>
      <c r="E30" s="13">
        <v>4825.92</v>
      </c>
      <c r="F30" s="14">
        <f>A30*E30</f>
      </c>
    </row>
    <row r="31" x14ac:dyDescent="0.25">
      <c r="A31" s="2">
        <v>1</v>
      </c>
      <c r="B31">
        <v>100602</v>
      </c>
      <c r="C31" t="s">
        <v>31</v>
      </c>
      <c r="D31" s="19"/>
      <c r="E31" s="13">
        <v>2122.56</v>
      </c>
      <c r="F31" s="14">
        <f>A31*E31</f>
      </c>
    </row>
    <row r="32" x14ac:dyDescent="0.25">
      <c r="A32" s="2">
        <v>1</v>
      </c>
      <c r="B32">
        <v>100876</v>
      </c>
      <c r="C32" t="s">
        <v>36</v>
      </c>
      <c r="D32" s="19"/>
      <c r="E32" s="13">
        <v>5998.08</v>
      </c>
      <c r="F32" s="14">
        <f>A32*E32</f>
      </c>
    </row>
    <row r="33" x14ac:dyDescent="0.25">
      <c r="A33" s="2">
        <v>1</v>
      </c>
      <c r="B33">
        <v>200098</v>
      </c>
      <c r="C33" t="s">
        <v>37</v>
      </c>
      <c r="D33" s="19" t="s">
        <v>76</v>
      </c>
      <c r="E33" s="13">
        <v>3400.32</v>
      </c>
      <c r="F33" s="14">
        <f>A33*E33</f>
      </c>
    </row>
    <row r="34" x14ac:dyDescent="0.25">
      <c r="A34" s="2">
        <v>1</v>
      </c>
      <c r="B34">
        <v>610149</v>
      </c>
      <c r="C34" t="s">
        <v>38</v>
      </c>
      <c r="D34" s="19"/>
      <c r="E34" s="13">
        <v>7480</v>
      </c>
      <c r="F34" s="14">
        <f>A34*E34</f>
      </c>
      <c r="G34" s="13">
        <f>SUM(F26:F34)</f>
      </c>
      <c r="H34" s="5">
        <f>G34/SUM(G5:G1000)</f>
      </c>
    </row>
    <row r="35" x14ac:dyDescent="0.25">
      <c r="A35" s="2"/>
      <c r="B35" s="19"/>
      <c r="C35" s="19"/>
      <c r="D35" s="19"/>
      <c r="E35" s="19"/>
      <c r="F35" s="3"/>
    </row>
    <row r="36" x14ac:dyDescent="0.25">
      <c r="A36" s="8" t="s">
        <v>77</v>
      </c>
      <c r="F36" s="14"/>
    </row>
    <row r="37" x14ac:dyDescent="0.25">
      <c r="A37" s="2">
        <v>1</v>
      </c>
      <c r="B37">
        <v>100239</v>
      </c>
      <c r="C37" t="s">
        <v>11</v>
      </c>
      <c r="D37" s="19"/>
      <c r="E37" s="13">
        <v>1974.72</v>
      </c>
      <c r="F37" s="14">
        <f>A37*E37</f>
      </c>
    </row>
    <row r="38" x14ac:dyDescent="0.25">
      <c r="A38" s="2">
        <v>1</v>
      </c>
      <c r="B38">
        <v>100288</v>
      </c>
      <c r="C38" t="s">
        <v>15</v>
      </c>
      <c r="D38" s="19"/>
      <c r="E38" s="13">
        <v>7592.64</v>
      </c>
      <c r="F38" s="14">
        <f>A38*E38</f>
      </c>
    </row>
    <row r="39" x14ac:dyDescent="0.25">
      <c r="A39" s="2">
        <v>1</v>
      </c>
      <c r="B39">
        <v>100395</v>
      </c>
      <c r="C39" t="s">
        <v>19</v>
      </c>
      <c r="D39" s="19"/>
      <c r="E39" s="13">
        <v>2407.68</v>
      </c>
      <c r="F39" s="14">
        <f>A39*E39</f>
      </c>
    </row>
    <row r="40" x14ac:dyDescent="0.25">
      <c r="A40" s="2">
        <v>1</v>
      </c>
      <c r="B40">
        <v>100420</v>
      </c>
      <c r="C40" t="s">
        <v>21</v>
      </c>
      <c r="D40" s="19" t="s">
        <v>72</v>
      </c>
      <c r="E40" s="13">
        <v>2745.6</v>
      </c>
      <c r="F40" s="14">
        <f>A40*E40</f>
      </c>
    </row>
    <row r="41" x14ac:dyDescent="0.25">
      <c r="A41" s="2">
        <v>1</v>
      </c>
      <c r="B41">
        <v>100461</v>
      </c>
      <c r="C41" t="s">
        <v>23</v>
      </c>
      <c r="D41" s="19" t="s">
        <v>74</v>
      </c>
      <c r="E41" s="13">
        <v>4825.92</v>
      </c>
      <c r="F41" s="14">
        <f>A41*E41</f>
      </c>
    </row>
    <row r="42" x14ac:dyDescent="0.25">
      <c r="A42" s="2">
        <v>1</v>
      </c>
      <c r="B42">
        <v>100602</v>
      </c>
      <c r="C42" t="s">
        <v>31</v>
      </c>
      <c r="D42" s="19"/>
      <c r="E42" s="13">
        <v>2122.56</v>
      </c>
      <c r="F42" s="14">
        <f>A42*E42</f>
      </c>
    </row>
    <row r="43" x14ac:dyDescent="0.25">
      <c r="A43" s="2">
        <v>1</v>
      </c>
      <c r="B43">
        <v>100876</v>
      </c>
      <c r="C43" t="s">
        <v>36</v>
      </c>
      <c r="D43" s="19"/>
      <c r="E43" s="13">
        <v>5998.08</v>
      </c>
      <c r="F43" s="14">
        <f>A43*E43</f>
      </c>
    </row>
    <row r="44" x14ac:dyDescent="0.25">
      <c r="A44" s="2">
        <v>1</v>
      </c>
      <c r="B44">
        <v>200098</v>
      </c>
      <c r="C44" t="s">
        <v>37</v>
      </c>
      <c r="D44" s="19" t="s">
        <v>76</v>
      </c>
      <c r="E44" s="13">
        <v>3400.32</v>
      </c>
      <c r="F44" s="14">
        <f>A44*E44</f>
      </c>
    </row>
    <row r="45" x14ac:dyDescent="0.25">
      <c r="A45" s="2">
        <v>1</v>
      </c>
      <c r="B45">
        <v>610149</v>
      </c>
      <c r="C45" t="s">
        <v>38</v>
      </c>
      <c r="D45" s="19"/>
      <c r="E45" s="13">
        <v>7480</v>
      </c>
      <c r="F45" s="14">
        <f>A45*E45</f>
      </c>
      <c r="G45" s="13">
        <f>SUM(F37:F45)</f>
      </c>
      <c r="H45" s="5">
        <f>G45/SUM(G5:G1000)</f>
      </c>
    </row>
    <row r="46" x14ac:dyDescent="0.25">
      <c r="A46" s="2"/>
      <c r="B46" s="19"/>
      <c r="C46" s="19"/>
      <c r="D46" s="19"/>
      <c r="E46" s="19"/>
      <c r="F46" s="3"/>
    </row>
    <row r="47" x14ac:dyDescent="0.25">
      <c r="A47" s="8" t="s">
        <v>78</v>
      </c>
      <c r="F47" s="14"/>
    </row>
    <row r="48" x14ac:dyDescent="0.25">
      <c r="A48" s="2">
        <v>1</v>
      </c>
      <c r="B48">
        <v>100288</v>
      </c>
      <c r="C48" t="s">
        <v>15</v>
      </c>
      <c r="D48" s="19"/>
      <c r="E48" s="13">
        <v>7592.64</v>
      </c>
      <c r="F48" s="14">
        <f>A48*E48</f>
      </c>
    </row>
    <row r="49" x14ac:dyDescent="0.25">
      <c r="A49" s="2">
        <v>1</v>
      </c>
      <c r="B49">
        <v>100461</v>
      </c>
      <c r="C49" t="s">
        <v>23</v>
      </c>
      <c r="D49" s="19" t="s">
        <v>74</v>
      </c>
      <c r="E49" s="13">
        <v>4825.92</v>
      </c>
      <c r="F49" s="14">
        <f>A49*E49</f>
      </c>
    </row>
    <row r="50" x14ac:dyDescent="0.25">
      <c r="A50" s="2">
        <v>1</v>
      </c>
      <c r="B50">
        <v>100602</v>
      </c>
      <c r="C50" t="s">
        <v>31</v>
      </c>
      <c r="D50" s="19"/>
      <c r="E50" s="13">
        <v>2122.56</v>
      </c>
      <c r="F50" s="14">
        <f>A50*E50</f>
      </c>
    </row>
    <row r="51" x14ac:dyDescent="0.25">
      <c r="A51" s="2">
        <v>1</v>
      </c>
      <c r="B51">
        <v>610149</v>
      </c>
      <c r="C51" t="s">
        <v>38</v>
      </c>
      <c r="D51" s="19"/>
      <c r="E51" s="13">
        <v>7480</v>
      </c>
      <c r="F51" s="14">
        <f>A51*E51</f>
      </c>
      <c r="G51" s="13">
        <f>SUM(F48:F51)</f>
      </c>
      <c r="H51" s="5">
        <f>G51/SUM(G5:G1000)</f>
      </c>
    </row>
    <row r="52" x14ac:dyDescent="0.25">
      <c r="A52" s="2"/>
      <c r="B52" s="19"/>
      <c r="C52" s="19"/>
      <c r="D52" s="19"/>
      <c r="E52" s="19"/>
      <c r="F52" s="3"/>
    </row>
    <row r="53" x14ac:dyDescent="0.25">
      <c r="A53" s="8" t="s">
        <v>79</v>
      </c>
      <c r="F53" s="14"/>
    </row>
    <row r="54" x14ac:dyDescent="0.25">
      <c r="A54" s="2">
        <v>1</v>
      </c>
      <c r="C54" t="s">
        <v>59</v>
      </c>
      <c r="D54" s="19" t="s">
        <v>80</v>
      </c>
      <c r="F54" s="3"/>
    </row>
    <row r="55" x14ac:dyDescent="0.25">
      <c r="A55" s="2">
        <v>1</v>
      </c>
      <c r="B55">
        <v>100284</v>
      </c>
      <c r="C55" t="s">
        <v>14</v>
      </c>
      <c r="D55" s="19"/>
      <c r="E55" s="13">
        <v>4973.76</v>
      </c>
      <c r="F55" s="14">
        <f>A55*E55</f>
      </c>
    </row>
    <row r="56" x14ac:dyDescent="0.25">
      <c r="A56" s="2">
        <v>2</v>
      </c>
      <c r="B56">
        <v>100308</v>
      </c>
      <c r="C56" t="s">
        <v>16</v>
      </c>
      <c r="D56" s="19"/>
      <c r="E56" s="13">
        <v>7592.64</v>
      </c>
      <c r="F56" s="14">
        <f>A56*E56</f>
      </c>
    </row>
    <row r="57" x14ac:dyDescent="0.25">
      <c r="A57" s="2">
        <v>6</v>
      </c>
      <c r="B57">
        <v>100330</v>
      </c>
      <c r="C57" t="s">
        <v>17</v>
      </c>
      <c r="D57" s="19" t="s">
        <v>73</v>
      </c>
      <c r="E57" s="13">
        <v>2133.12</v>
      </c>
      <c r="F57" s="14">
        <f>A57*E57</f>
      </c>
    </row>
    <row r="58" x14ac:dyDescent="0.25">
      <c r="A58" s="2">
        <v>1</v>
      </c>
      <c r="B58">
        <v>100341</v>
      </c>
      <c r="C58" t="s">
        <v>18</v>
      </c>
      <c r="D58" s="19"/>
      <c r="E58" s="13">
        <v>3750</v>
      </c>
      <c r="F58" s="14">
        <f>A58*E58</f>
      </c>
    </row>
    <row r="59" x14ac:dyDescent="0.25">
      <c r="A59" s="2">
        <v>1</v>
      </c>
      <c r="B59">
        <v>100395</v>
      </c>
      <c r="C59" t="s">
        <v>19</v>
      </c>
      <c r="D59" s="19"/>
      <c r="E59" s="13">
        <v>2407.68</v>
      </c>
      <c r="F59" s="14">
        <f>A59*E59</f>
      </c>
    </row>
    <row r="60" x14ac:dyDescent="0.25">
      <c r="A60" s="2">
        <v>1</v>
      </c>
      <c r="B60">
        <v>100422</v>
      </c>
      <c r="C60" t="s">
        <v>22</v>
      </c>
      <c r="D60" s="19" t="s">
        <v>72</v>
      </c>
      <c r="E60" s="13">
        <v>2460.48</v>
      </c>
      <c r="F60" s="14">
        <f>A60*E60</f>
      </c>
    </row>
    <row r="61" x14ac:dyDescent="0.25">
      <c r="A61" s="2">
        <v>1</v>
      </c>
      <c r="B61">
        <v>100602</v>
      </c>
      <c r="C61" t="s">
        <v>31</v>
      </c>
      <c r="D61" s="19"/>
      <c r="E61" s="13">
        <v>2122.56</v>
      </c>
      <c r="F61" s="14">
        <f>A61*E61</f>
      </c>
    </row>
    <row r="62" x14ac:dyDescent="0.25">
      <c r="A62" s="2">
        <v>1</v>
      </c>
      <c r="B62">
        <v>100668</v>
      </c>
      <c r="C62" t="s">
        <v>34</v>
      </c>
      <c r="D62" s="19" t="s">
        <v>81</v>
      </c>
      <c r="E62" s="13">
        <v>2000</v>
      </c>
      <c r="F62" s="14">
        <f>A62*E62</f>
      </c>
      <c r="G62" s="13">
        <f>SUM(F54:F62)</f>
      </c>
      <c r="H62" s="5">
        <f>G62/SUM(G5:G1000)</f>
      </c>
    </row>
    <row r="63" x14ac:dyDescent="0.25">
      <c r="A63" s="2"/>
      <c r="B63" s="19"/>
      <c r="C63" s="19"/>
      <c r="D63" s="19"/>
      <c r="E63" s="19"/>
      <c r="F63" s="3"/>
    </row>
    <row r="64" x14ac:dyDescent="0.25">
      <c r="A64" s="8" t="s">
        <v>82</v>
      </c>
      <c r="F64" s="14"/>
    </row>
    <row r="65" x14ac:dyDescent="0.25">
      <c r="A65" s="2">
        <v>1</v>
      </c>
      <c r="B65">
        <v>100221</v>
      </c>
      <c r="C65" t="s">
        <v>10</v>
      </c>
      <c r="D65" s="19" t="s">
        <v>74</v>
      </c>
      <c r="E65" s="13">
        <v>2280.96</v>
      </c>
      <c r="F65" s="14">
        <f>A65*E65</f>
      </c>
    </row>
    <row r="66" x14ac:dyDescent="0.25">
      <c r="A66" s="2">
        <v>1</v>
      </c>
      <c r="B66">
        <v>100239</v>
      </c>
      <c r="C66" t="s">
        <v>11</v>
      </c>
      <c r="D66" s="19"/>
      <c r="E66" s="13">
        <v>1974.72</v>
      </c>
      <c r="F66" s="14">
        <f>A66*E66</f>
      </c>
    </row>
    <row r="67" x14ac:dyDescent="0.25">
      <c r="A67" s="2">
        <v>1</v>
      </c>
      <c r="B67">
        <v>100288</v>
      </c>
      <c r="C67" t="s">
        <v>15</v>
      </c>
      <c r="D67" s="19"/>
      <c r="E67" s="13">
        <v>7592.64</v>
      </c>
      <c r="F67" s="14">
        <f>A67*E67</f>
      </c>
    </row>
    <row r="68" x14ac:dyDescent="0.25">
      <c r="A68" s="2">
        <v>1</v>
      </c>
      <c r="B68">
        <v>100395</v>
      </c>
      <c r="C68" t="s">
        <v>19</v>
      </c>
      <c r="D68" s="19"/>
      <c r="E68" s="13">
        <v>2407.68</v>
      </c>
      <c r="F68" s="14">
        <f>A68*E68</f>
      </c>
    </row>
    <row r="69" x14ac:dyDescent="0.25">
      <c r="A69" s="2">
        <v>1</v>
      </c>
      <c r="B69">
        <v>100420</v>
      </c>
      <c r="C69" t="s">
        <v>21</v>
      </c>
      <c r="D69" s="19" t="s">
        <v>83</v>
      </c>
      <c r="E69" s="13">
        <v>2745.6</v>
      </c>
      <c r="F69" s="14">
        <f>A69*E69</f>
      </c>
    </row>
    <row r="70" x14ac:dyDescent="0.25">
      <c r="A70" s="2">
        <v>1</v>
      </c>
      <c r="B70">
        <v>100422</v>
      </c>
      <c r="C70" t="s">
        <v>22</v>
      </c>
      <c r="D70" s="19" t="s">
        <v>72</v>
      </c>
      <c r="E70" s="13">
        <v>2460.48</v>
      </c>
      <c r="F70" s="14">
        <f>A70*E70</f>
      </c>
    </row>
    <row r="71" x14ac:dyDescent="0.25">
      <c r="A71" s="2">
        <v>1</v>
      </c>
      <c r="B71">
        <v>100476</v>
      </c>
      <c r="C71" t="s">
        <v>24</v>
      </c>
      <c r="D71" s="19" t="s">
        <v>84</v>
      </c>
      <c r="E71" s="13">
        <v>5998.08</v>
      </c>
      <c r="F71" s="14">
        <f>A71*E71</f>
      </c>
    </row>
    <row r="72" x14ac:dyDescent="0.25">
      <c r="A72" s="2">
        <v>1</v>
      </c>
      <c r="B72">
        <v>100476</v>
      </c>
      <c r="C72" t="s">
        <v>24</v>
      </c>
      <c r="D72" s="19" t="s">
        <v>85</v>
      </c>
      <c r="E72" s="13">
        <v>5998.08</v>
      </c>
      <c r="F72" s="14">
        <f>A72*E72</f>
      </c>
    </row>
    <row r="73" x14ac:dyDescent="0.25">
      <c r="A73" s="2">
        <v>1</v>
      </c>
      <c r="B73">
        <v>100602</v>
      </c>
      <c r="C73" t="s">
        <v>31</v>
      </c>
      <c r="D73" s="19"/>
      <c r="E73" s="13">
        <v>2122.56</v>
      </c>
      <c r="F73" s="14">
        <f>A73*E73</f>
      </c>
    </row>
    <row r="74" x14ac:dyDescent="0.25">
      <c r="A74" s="2">
        <v>1</v>
      </c>
      <c r="B74">
        <v>200098</v>
      </c>
      <c r="C74" t="s">
        <v>37</v>
      </c>
      <c r="D74" s="19"/>
      <c r="E74" s="13">
        <v>3400.32</v>
      </c>
      <c r="F74" s="14">
        <f>A74*E74</f>
      </c>
    </row>
    <row r="75" x14ac:dyDescent="0.25">
      <c r="A75" s="2">
        <v>1</v>
      </c>
      <c r="B75">
        <v>610149</v>
      </c>
      <c r="C75" t="s">
        <v>38</v>
      </c>
      <c r="D75" s="19"/>
      <c r="E75" s="13">
        <v>7480</v>
      </c>
      <c r="F75" s="14">
        <f>A75*E75</f>
      </c>
      <c r="G75" s="13">
        <f>SUM(F65:F75)</f>
      </c>
      <c r="H75" s="5">
        <f>G75/SUM(G5:G1000)</f>
      </c>
    </row>
    <row r="76" x14ac:dyDescent="0.25">
      <c r="A76" s="2"/>
      <c r="B76" s="19"/>
      <c r="C76" s="19"/>
      <c r="D76" s="19"/>
      <c r="E76" s="19"/>
      <c r="F76" s="3"/>
    </row>
    <row r="77" x14ac:dyDescent="0.25">
      <c r="A77" s="8" t="s">
        <v>86</v>
      </c>
      <c r="F77" s="14"/>
    </row>
    <row r="78" x14ac:dyDescent="0.25">
      <c r="A78" s="2">
        <v>1</v>
      </c>
      <c r="C78" t="s">
        <v>61</v>
      </c>
      <c r="D78" s="19"/>
      <c r="F78" s="3"/>
    </row>
    <row r="79" x14ac:dyDescent="0.25">
      <c r="A79" s="2">
        <v>1</v>
      </c>
      <c r="B79">
        <v>100120</v>
      </c>
      <c r="C79" t="s">
        <v>6</v>
      </c>
      <c r="D79" s="19"/>
      <c r="E79" s="13">
        <v>1993.6</v>
      </c>
      <c r="F79" s="14">
        <f>A79*E79</f>
      </c>
    </row>
    <row r="80" x14ac:dyDescent="0.25">
      <c r="A80" s="2">
        <v>1</v>
      </c>
      <c r="B80">
        <v>100239</v>
      </c>
      <c r="C80" t="s">
        <v>11</v>
      </c>
      <c r="D80" s="19"/>
      <c r="E80" s="13">
        <v>1974.72</v>
      </c>
      <c r="F80" s="14">
        <f>A80*E80</f>
      </c>
    </row>
    <row r="81" x14ac:dyDescent="0.25">
      <c r="A81" s="2">
        <v>1</v>
      </c>
      <c r="B81">
        <v>100422</v>
      </c>
      <c r="C81" t="s">
        <v>22</v>
      </c>
      <c r="D81" s="19" t="s">
        <v>72</v>
      </c>
      <c r="E81" s="13">
        <v>2460.48</v>
      </c>
      <c r="F81" s="14">
        <f>A81*E81</f>
      </c>
    </row>
    <row r="82" x14ac:dyDescent="0.25">
      <c r="A82" s="2">
        <v>1</v>
      </c>
      <c r="B82">
        <v>100395</v>
      </c>
      <c r="C82" t="s">
        <v>19</v>
      </c>
      <c r="D82" s="19"/>
      <c r="E82" s="13">
        <v>2407.68</v>
      </c>
      <c r="F82" s="14">
        <f>A82*E82</f>
      </c>
    </row>
    <row r="83" x14ac:dyDescent="0.25">
      <c r="A83" s="2">
        <v>7</v>
      </c>
      <c r="B83">
        <v>100330</v>
      </c>
      <c r="C83" t="s">
        <v>17</v>
      </c>
      <c r="D83" s="19" t="s">
        <v>73</v>
      </c>
      <c r="E83" s="13">
        <v>2133.12</v>
      </c>
      <c r="F83" s="14">
        <f>A83*E83</f>
      </c>
    </row>
    <row r="84" x14ac:dyDescent="0.25">
      <c r="A84" s="2">
        <v>2</v>
      </c>
      <c r="B84">
        <v>100602</v>
      </c>
      <c r="C84" t="s">
        <v>31</v>
      </c>
      <c r="D84" s="19"/>
      <c r="E84" s="13">
        <v>2122.56</v>
      </c>
      <c r="F84" s="14">
        <f>A84*E84</f>
      </c>
    </row>
    <row r="85" x14ac:dyDescent="0.25">
      <c r="A85" s="2">
        <v>1</v>
      </c>
      <c r="B85">
        <v>100625</v>
      </c>
      <c r="C85" t="s">
        <v>32</v>
      </c>
      <c r="D85" s="19"/>
      <c r="E85" s="13">
        <v>2730</v>
      </c>
      <c r="F85" s="14">
        <f>A85*E85</f>
      </c>
    </row>
    <row r="86" x14ac:dyDescent="0.25">
      <c r="A86" s="2">
        <v>1</v>
      </c>
      <c r="B86">
        <v>200098</v>
      </c>
      <c r="C86" t="s">
        <v>37</v>
      </c>
      <c r="D86" s="19" t="s">
        <v>87</v>
      </c>
      <c r="E86" s="13">
        <v>3400.32</v>
      </c>
      <c r="F86" s="14">
        <f>A86*E86</f>
      </c>
    </row>
    <row r="87" x14ac:dyDescent="0.25">
      <c r="A87" s="2">
        <v>1</v>
      </c>
      <c r="B87">
        <v>100793</v>
      </c>
      <c r="C87" t="s">
        <v>35</v>
      </c>
      <c r="D87" s="19" t="s">
        <v>74</v>
      </c>
      <c r="E87" s="13">
        <v>4825.92</v>
      </c>
      <c r="F87" s="14">
        <f>A87*E87</f>
      </c>
    </row>
    <row r="88" x14ac:dyDescent="0.25">
      <c r="A88" s="2">
        <v>1</v>
      </c>
      <c r="B88">
        <v>610151</v>
      </c>
      <c r="C88" t="s">
        <v>39</v>
      </c>
      <c r="D88" s="19"/>
      <c r="E88" s="13">
        <v>6230</v>
      </c>
      <c r="F88" s="14">
        <f>A88*E88</f>
      </c>
    </row>
    <row r="89" x14ac:dyDescent="0.25">
      <c r="A89" s="2">
        <v>1</v>
      </c>
      <c r="B89">
        <v>610149</v>
      </c>
      <c r="C89" t="s">
        <v>38</v>
      </c>
      <c r="D89" s="19"/>
      <c r="E89" s="13">
        <v>7480</v>
      </c>
      <c r="F89" s="14">
        <f>A89*E89</f>
      </c>
      <c r="G89" s="13">
        <f>SUM(F78:F89)</f>
      </c>
      <c r="H89" s="5">
        <f>G89/SUM(G5:G1000)</f>
      </c>
    </row>
    <row r="90" x14ac:dyDescent="0.25">
      <c r="A90" s="2"/>
      <c r="B90" s="19"/>
      <c r="C90" s="19"/>
      <c r="D90" s="19"/>
      <c r="E90" s="19"/>
      <c r="F90" s="3"/>
    </row>
    <row r="91" x14ac:dyDescent="0.25">
      <c r="A91" s="8" t="s">
        <v>88</v>
      </c>
      <c r="F91" s="14"/>
    </row>
    <row r="92" x14ac:dyDescent="0.25">
      <c r="A92" s="2">
        <v>1</v>
      </c>
      <c r="B92">
        <v>100481</v>
      </c>
      <c r="C92" t="s">
        <v>25</v>
      </c>
      <c r="D92" s="19" t="s">
        <v>89</v>
      </c>
      <c r="E92" s="13">
        <v>7560.96</v>
      </c>
      <c r="F92" s="14">
        <f>A92*E92</f>
      </c>
    </row>
    <row r="93" x14ac:dyDescent="0.25">
      <c r="A93" s="2">
        <v>1</v>
      </c>
      <c r="B93">
        <v>100489</v>
      </c>
      <c r="C93" t="s">
        <v>27</v>
      </c>
      <c r="D93" s="19"/>
      <c r="E93" s="13">
        <v>1457.28</v>
      </c>
      <c r="F93" s="14">
        <f>A93*E93</f>
      </c>
    </row>
    <row r="94" x14ac:dyDescent="0.25">
      <c r="A94" s="2">
        <v>1</v>
      </c>
      <c r="B94">
        <v>100484</v>
      </c>
      <c r="C94" t="s">
        <v>26</v>
      </c>
      <c r="D94" s="19" t="s">
        <v>89</v>
      </c>
      <c r="E94" s="13">
        <v>14192.6</v>
      </c>
      <c r="F94" s="14">
        <f>A94*E94</f>
      </c>
      <c r="G94" s="13">
        <f>SUM(F92:F94)</f>
      </c>
      <c r="H94" s="5">
        <f>G94/SUM(G5:G1000)</f>
      </c>
    </row>
    <row r="95" x14ac:dyDescent="0.25">
      <c r="A95" s="23"/>
      <c r="B95" s="22"/>
      <c r="C95" s="22"/>
      <c r="D95" s="22"/>
      <c r="E95" s="22"/>
      <c r="F95" s="24"/>
    </row>
    <row r="96" x14ac:dyDescent="0.25"/>
    <row r="97" x14ac:dyDescent="0.25">
      <c r="C97" t="s">
        <v>40</v>
      </c>
      <c r="F97" s="13">
        <f>SUM(F2:F94)</f>
      </c>
    </row>
    <row r="98" x14ac:dyDescent="0.25">
      <c r="C98" t="s">
        <v>41</v>
      </c>
      <c r="E98" s="6">
        <v>0.21</v>
      </c>
      <c r="F98" s="13">
        <f>E98*F97</f>
      </c>
    </row>
    <row r="99" x14ac:dyDescent="0.25" ht="25" customHeight="1">
      <c r="A99" s="7"/>
      <c r="B99" s="7"/>
      <c r="C99" s="7" t="s">
        <v>42</v>
      </c>
      <c r="D99" s="7"/>
      <c r="E99" s="7"/>
      <c r="F99" s="15">
        <f>SUM(F97:F98)</f>
      </c>
      <c r="G99" s="7"/>
      <c r="H99" s="7"/>
    </row>
    <row r="100" x14ac:dyDescent="0.25">
      <c r="A100" s="21" t="s">
        <v>43</v>
      </c>
    </row>
  </sheetData>
  <mergeCells count="10">
    <mergeCell ref="A1:H1"/>
    <mergeCell ref="A9:F9"/>
    <mergeCell ref="A19:F19"/>
    <mergeCell ref="A25:F25"/>
    <mergeCell ref="A36:F36"/>
    <mergeCell ref="A47:F47"/>
    <mergeCell ref="A53:F53"/>
    <mergeCell ref="A64:F64"/>
    <mergeCell ref="A77:F77"/>
    <mergeCell ref="A91:F91"/>
  </mergeCells>
  <pageMargins left="0.7" right="0.7" top="0.75" bottom="0.75" header="0.3" footer="0.3"/>
  <pageSetup paperSize="9" orientation="portrait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mc:Ignorable="x14ac">
  <sheetPr>
    <pageSetUpPr fitToPage="1"/>
  </sheetPr>
  <dimension ref="A1"/>
  <sheetViews>
    <sheetView tabSelected="0" workbookViewId="0" showGridLines="0"/>
  </sheetViews>
  <sheetFormatPr defaultRowHeight="15" x14ac:dyDescent="0.25"/>
  <cols>
    <col min="2" max="2" width="30"/>
    <col min="3" max="5" width="14"/>
  </cols>
  <sheetData>
    <row r="1" x14ac:dyDescent="0.25">
      <c r="A1" s="20" t="s">
        <v>90</v>
      </c>
    </row>
    <row r="2" x14ac:dyDescent="0.25"/>
    <row r="3" x14ac:dyDescent="0.25">
      <c r="B3" s="9" t="s">
        <v>91</v>
      </c>
      <c r="C3" s="9" t="s">
        <v>92</v>
      </c>
      <c r="D3" s="9" t="s">
        <v>93</v>
      </c>
      <c r="E3" s="9" t="s">
        <v>94</v>
      </c>
    </row>
    <row r="4" x14ac:dyDescent="0.25">
      <c r="B4" s="19" t="s">
        <v>95</v>
      </c>
      <c r="C4">
        <v>200</v>
      </c>
      <c r="D4">
        <v>54</v>
      </c>
      <c r="E4">
        <f>C4-D4</f>
      </c>
    </row>
    <row r="5" x14ac:dyDescent="0.25">
      <c r="B5" s="19" t="s">
        <v>96</v>
      </c>
      <c r="C5">
        <v>128</v>
      </c>
      <c r="D5">
        <v>12</v>
      </c>
      <c r="E5">
        <f>C5-D5</f>
      </c>
    </row>
    <row r="6" x14ac:dyDescent="0.25">
      <c r="B6" s="19" t="s">
        <v>97</v>
      </c>
      <c r="C6">
        <v>0</v>
      </c>
      <c r="D6">
        <v>0</v>
      </c>
      <c r="E6">
        <f>C6-D6</f>
      </c>
    </row>
    <row r="7" x14ac:dyDescent="0.25">
      <c r="B7" s="19" t="s">
        <v>98</v>
      </c>
      <c r="C7">
        <v>0</v>
      </c>
      <c r="D7">
        <v>0</v>
      </c>
      <c r="E7">
        <f>C7-D7</f>
      </c>
    </row>
    <row r="8" x14ac:dyDescent="0.25">
      <c r="B8" s="19" t="s">
        <v>99</v>
      </c>
      <c r="C8">
        <v>0</v>
      </c>
      <c r="D8">
        <v>0</v>
      </c>
      <c r="E8">
        <f>C8-D8</f>
      </c>
    </row>
    <row r="9" x14ac:dyDescent="0.25">
      <c r="B9" s="19" t="s">
        <v>100</v>
      </c>
      <c r="C9">
        <v>10</v>
      </c>
      <c r="D9">
        <v>0</v>
      </c>
      <c r="E9">
        <f>C9-D9</f>
      </c>
    </row>
    <row r="10" x14ac:dyDescent="0.25">
      <c r="B10" s="19" t="s">
        <v>101</v>
      </c>
      <c r="C10">
        <v>2</v>
      </c>
      <c r="D10">
        <v>1</v>
      </c>
      <c r="E10">
        <f>C10-D10</f>
      </c>
    </row>
    <row r="11" x14ac:dyDescent="0.25">
      <c r="B11" s="19" t="s">
        <v>102</v>
      </c>
      <c r="C11">
        <v>0</v>
      </c>
      <c r="D11">
        <v>0</v>
      </c>
      <c r="E11">
        <f>C11-D11</f>
      </c>
    </row>
    <row r="12" x14ac:dyDescent="0.25">
      <c r="B12" s="19" t="s">
        <v>103</v>
      </c>
      <c r="C12">
        <v>0</v>
      </c>
      <c r="D12">
        <v>0</v>
      </c>
      <c r="E12">
        <f>C12-D12</f>
      </c>
    </row>
    <row r="13" x14ac:dyDescent="0.25">
      <c r="B13" s="19" t="s">
        <v>104</v>
      </c>
      <c r="C13">
        <v>0</v>
      </c>
      <c r="D13">
        <v>0</v>
      </c>
      <c r="E13">
        <f>C13-D13</f>
      </c>
    </row>
    <row r="14" x14ac:dyDescent="0.25"/>
    <row r="15" x14ac:dyDescent="0.25"/>
    <row r="16" x14ac:dyDescent="0.25"/>
    <row r="17" x14ac:dyDescent="0.25">
      <c r="A17" s="20" t="s">
        <v>105</v>
      </c>
    </row>
    <row r="18" x14ac:dyDescent="0.25"/>
    <row r="19" x14ac:dyDescent="0.25">
      <c r="B19" s="9" t="s">
        <v>106</v>
      </c>
      <c r="C19" s="9" t="s">
        <v>1</v>
      </c>
      <c r="D19" s="9" t="s">
        <v>107</v>
      </c>
      <c r="E19" s="9" t="s">
        <v>108</v>
      </c>
    </row>
    <row r="20" x14ac:dyDescent="0.25">
      <c r="B20" s="19" t="s">
        <v>109</v>
      </c>
      <c r="C20">
        <v>1</v>
      </c>
      <c r="D20">
        <v>34</v>
      </c>
      <c r="E20">
        <f>C20*D20</f>
      </c>
    </row>
    <row r="21" x14ac:dyDescent="0.25">
      <c r="B21" s="19" t="s">
        <v>110</v>
      </c>
      <c r="C21">
        <v>4</v>
      </c>
      <c r="D21">
        <v>34</v>
      </c>
      <c r="E21">
        <f>C21*D21</f>
      </c>
    </row>
    <row r="22" x14ac:dyDescent="0.25">
      <c r="B22" s="19" t="s">
        <v>111</v>
      </c>
      <c r="C22">
        <v>1</v>
      </c>
      <c r="D22">
        <v>320</v>
      </c>
      <c r="E22">
        <f>C22*D22</f>
      </c>
    </row>
    <row r="23" x14ac:dyDescent="0.25">
      <c r="B23" s="19" t="s">
        <v>112</v>
      </c>
      <c r="C23">
        <v>1</v>
      </c>
      <c r="D23">
        <v>106</v>
      </c>
      <c r="E23">
        <f>C23*D23</f>
      </c>
    </row>
    <row r="24" x14ac:dyDescent="0.25">
      <c r="B24" s="19" t="s">
        <v>113</v>
      </c>
      <c r="C24">
        <v>2</v>
      </c>
      <c r="D24">
        <v>72</v>
      </c>
      <c r="E24">
        <f>C24*D24</f>
      </c>
    </row>
    <row r="25" x14ac:dyDescent="0.25"/>
    <row r="26" x14ac:dyDescent="0.25">
      <c r="B26" t="s">
        <v>114</v>
      </c>
      <c r="E26">
        <f>SUM(E17:E25)</f>
      </c>
    </row>
    <row r="27" x14ac:dyDescent="0.25">
      <c r="B27" t="s">
        <v>115</v>
      </c>
      <c r="E27">
        <f>ROUNDUP(E26/18,0)</f>
      </c>
    </row>
    <row r="28" x14ac:dyDescent="0.25"/>
  </sheetData>
  <mergeCells count="2">
    <mergeCell ref="A1:F1"/>
    <mergeCell ref="A17:F17"/>
  </mergeCells>
  <pageMargins left="0.7" right="0.7" top="0.75" bottom="0.75" header="0.3" footer="0.3"/>
  <pageSetup paperSize="9" orientation="portrait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mc:Ignorable="x14ac">
  <sheetPr>
    <pageSetUpPr fitToPage="1"/>
  </sheetPr>
  <dimension ref="A1"/>
  <sheetViews>
    <sheetView tabSelected="0" workbookViewId="0" showGridLines="0"/>
  </sheetViews>
  <sheetFormatPr defaultRowHeight="15" x14ac:dyDescent="0.25"/>
  <cols>
    <col min="1" max="1" width="8"/>
    <col min="2" max="2" width="10"/>
    <col min="3" max="3" width="42"/>
    <col min="4" max="6" width="17"/>
    <col min="7" max="7" width="17"/>
  </cols>
  <sheetData>
    <row r="1" x14ac:dyDescent="0.25" ht="40" customHeight="1">
      <c r="A1" s="10" t="s">
        <v>116</v>
      </c>
    </row>
    <row r="2" x14ac:dyDescent="0.25"/>
    <row r="3" x14ac:dyDescent="0.25" ht="32" customHeight="1">
      <c r="A3" s="11" t="s">
        <v>1</v>
      </c>
      <c r="B3" s="9" t="s">
        <v>2</v>
      </c>
      <c r="C3" s="9" t="s">
        <v>3</v>
      </c>
      <c r="D3" s="9" t="s">
        <v>117</v>
      </c>
      <c r="E3" s="12" t="s">
        <v>5</v>
      </c>
      <c r="F3" s="7" t="s">
        <v>118</v>
      </c>
      <c r="G3" s="7" t="s">
        <v>119</v>
      </c>
    </row>
    <row r="4" x14ac:dyDescent="0.25">
      <c r="A4" s="2"/>
      <c r="B4" s="19"/>
      <c r="C4" s="19"/>
      <c r="D4" s="19"/>
      <c r="E4" s="3"/>
    </row>
    <row r="5" x14ac:dyDescent="0.25">
      <c r="A5" s="8" t="s">
        <v>120</v>
      </c>
      <c r="E5" s="3"/>
    </row>
    <row r="6" x14ac:dyDescent="0.25">
      <c r="A6" s="2">
        <v>5</v>
      </c>
      <c r="B6">
        <v>100288</v>
      </c>
      <c r="C6" t="s">
        <v>15</v>
      </c>
      <c r="D6" s="16">
        <v>20.5</v>
      </c>
      <c r="E6" s="17">
        <f>A6*D6</f>
      </c>
    </row>
    <row r="7" x14ac:dyDescent="0.25">
      <c r="A7" s="2">
        <v>2</v>
      </c>
      <c r="B7">
        <v>100308</v>
      </c>
      <c r="C7" t="s">
        <v>16</v>
      </c>
      <c r="D7" s="16">
        <v>12</v>
      </c>
      <c r="E7" s="17">
        <f>A7*D7</f>
      </c>
    </row>
    <row r="8" x14ac:dyDescent="0.25">
      <c r="A8" s="2">
        <v>13</v>
      </c>
      <c r="B8">
        <v>100330</v>
      </c>
      <c r="C8" t="s">
        <v>17</v>
      </c>
      <c r="D8" s="16">
        <v>7.5</v>
      </c>
      <c r="E8" s="17">
        <f>A8*D8</f>
      </c>
    </row>
    <row r="9" x14ac:dyDescent="0.25">
      <c r="A9" s="2">
        <v>4</v>
      </c>
      <c r="B9">
        <v>200098</v>
      </c>
      <c r="C9" t="s">
        <v>37</v>
      </c>
      <c r="D9" s="16">
        <v>86</v>
      </c>
      <c r="E9" s="17">
        <f>A9*D9</f>
      </c>
    </row>
    <row r="10" x14ac:dyDescent="0.25">
      <c r="A10" s="2">
        <v>1</v>
      </c>
      <c r="B10">
        <v>610151</v>
      </c>
      <c r="C10" t="s">
        <v>39</v>
      </c>
      <c r="D10" s="16">
        <v>35</v>
      </c>
      <c r="E10" s="17">
        <f>A10*D10</f>
      </c>
    </row>
    <row r="11" x14ac:dyDescent="0.25">
      <c r="A11" s="2">
        <v>5</v>
      </c>
      <c r="B11">
        <v>610149</v>
      </c>
      <c r="C11" t="s">
        <v>38</v>
      </c>
      <c r="D11" s="16">
        <v>35</v>
      </c>
      <c r="E11" s="17">
        <f>A11*D11</f>
      </c>
      <c r="F11" s="5">
        <v>0.3</v>
      </c>
      <c r="G11" s="16">
        <f>SUM(E6:E11)*F11</f>
      </c>
    </row>
    <row r="12" x14ac:dyDescent="0.25">
      <c r="A12" s="2"/>
      <c r="B12" s="19"/>
      <c r="C12" s="19"/>
      <c r="D12" s="19"/>
      <c r="E12" s="3"/>
    </row>
    <row r="13" x14ac:dyDescent="0.25">
      <c r="A13" s="8" t="s">
        <v>48</v>
      </c>
      <c r="E13" s="3"/>
    </row>
    <row r="14" x14ac:dyDescent="0.25">
      <c r="A14" s="2">
        <v>1</v>
      </c>
      <c r="B14">
        <v>100218</v>
      </c>
      <c r="C14" t="s">
        <v>9</v>
      </c>
      <c r="D14" s="16">
        <v>0.3</v>
      </c>
      <c r="E14" s="17">
        <f>A14*D14</f>
      </c>
    </row>
    <row r="15" x14ac:dyDescent="0.25">
      <c r="A15" s="2">
        <v>1</v>
      </c>
      <c r="B15">
        <v>100512</v>
      </c>
      <c r="C15" t="s">
        <v>28</v>
      </c>
      <c r="D15" s="16">
        <v>2.88</v>
      </c>
      <c r="E15" s="17">
        <f>A15*D15</f>
      </c>
      <c r="F15" s="5">
        <v>1</v>
      </c>
      <c r="G15" s="16">
        <f>SUM(E14:E15)*F15</f>
      </c>
    </row>
    <row r="16" x14ac:dyDescent="0.25">
      <c r="A16" s="2"/>
      <c r="B16" s="19"/>
      <c r="C16" s="19"/>
      <c r="D16" s="19"/>
      <c r="E16" s="3"/>
    </row>
    <row r="17" x14ac:dyDescent="0.25">
      <c r="A17" s="8" t="s">
        <v>121</v>
      </c>
      <c r="E17" s="3"/>
    </row>
    <row r="18" x14ac:dyDescent="0.25">
      <c r="A18" s="2">
        <v>1</v>
      </c>
      <c r="B18">
        <v>100221</v>
      </c>
      <c r="C18" t="s">
        <v>10</v>
      </c>
      <c r="D18" s="16">
        <v>0.115</v>
      </c>
      <c r="E18" s="17">
        <f>A18*D18</f>
      </c>
    </row>
    <row r="19" x14ac:dyDescent="0.25">
      <c r="A19" s="2">
        <v>5</v>
      </c>
      <c r="B19">
        <v>100395</v>
      </c>
      <c r="C19" t="s">
        <v>19</v>
      </c>
      <c r="D19" s="16">
        <v>0.306</v>
      </c>
      <c r="E19" s="17">
        <f>A19*D19</f>
      </c>
    </row>
    <row r="20" x14ac:dyDescent="0.25">
      <c r="A20" s="2">
        <v>1</v>
      </c>
      <c r="B20">
        <v>100284</v>
      </c>
      <c r="C20" t="s">
        <v>14</v>
      </c>
      <c r="D20" s="16">
        <v>0.115</v>
      </c>
      <c r="E20" s="17">
        <f>A20*D20</f>
      </c>
    </row>
    <row r="21" x14ac:dyDescent="0.25">
      <c r="A21" s="2">
        <v>1</v>
      </c>
      <c r="B21">
        <v>100246</v>
      </c>
      <c r="C21" t="s">
        <v>13</v>
      </c>
      <c r="D21" s="16">
        <v>0.4</v>
      </c>
      <c r="E21" s="17">
        <f>A21*D21</f>
      </c>
    </row>
    <row r="22" x14ac:dyDescent="0.25">
      <c r="A22" s="2">
        <v>8</v>
      </c>
      <c r="B22">
        <v>100602</v>
      </c>
      <c r="C22" t="s">
        <v>31</v>
      </c>
      <c r="D22" s="16">
        <v>1</v>
      </c>
      <c r="E22" s="17">
        <f>A22*D22</f>
      </c>
    </row>
    <row r="23" x14ac:dyDescent="0.25">
      <c r="A23" s="2">
        <v>1</v>
      </c>
      <c r="B23">
        <v>100793</v>
      </c>
      <c r="C23" t="s">
        <v>35</v>
      </c>
      <c r="D23" s="16">
        <v>0.115</v>
      </c>
      <c r="E23" s="17">
        <f>A23*D23</f>
      </c>
    </row>
    <row r="24" x14ac:dyDescent="0.25">
      <c r="A24" s="2">
        <v>1</v>
      </c>
      <c r="B24">
        <v>100481</v>
      </c>
      <c r="C24" t="s">
        <v>25</v>
      </c>
      <c r="D24" s="16">
        <v>0.6</v>
      </c>
      <c r="E24" s="17">
        <f>A24*D24</f>
      </c>
    </row>
    <row r="25" x14ac:dyDescent="0.25">
      <c r="A25" s="2">
        <v>4</v>
      </c>
      <c r="B25">
        <v>100461</v>
      </c>
      <c r="C25" t="s">
        <v>23</v>
      </c>
      <c r="D25" s="16">
        <v>0.115</v>
      </c>
      <c r="E25" s="17">
        <f>A25*D25</f>
      </c>
    </row>
    <row r="26" x14ac:dyDescent="0.25">
      <c r="A26" s="2">
        <v>3</v>
      </c>
      <c r="B26">
        <v>100422</v>
      </c>
      <c r="C26" t="s">
        <v>22</v>
      </c>
      <c r="D26" s="16">
        <v>0.115</v>
      </c>
      <c r="E26" s="17">
        <f>A26*D26</f>
      </c>
      <c r="F26" s="5">
        <v>1</v>
      </c>
      <c r="G26" s="16">
        <f>SUM(E18:E26)*F26</f>
      </c>
    </row>
    <row r="27" x14ac:dyDescent="0.25">
      <c r="A27" s="23"/>
      <c r="B27" s="22"/>
      <c r="C27" s="22"/>
      <c r="D27" s="22"/>
      <c r="E27" s="24"/>
    </row>
    <row r="28" x14ac:dyDescent="0.25">
      <c r="A28" s="7"/>
      <c r="B28" s="7"/>
      <c r="C28" s="7"/>
      <c r="D28" s="7"/>
      <c r="E28" s="7"/>
      <c r="F28" s="7"/>
      <c r="G28" s="18">
        <f>SUM(G2:G26)</f>
      </c>
    </row>
  </sheetData>
  <mergeCells count="4">
    <mergeCell ref="A1:G1"/>
    <mergeCell ref="A5:E5"/>
    <mergeCell ref="A13:E13"/>
    <mergeCell ref="A17:E17"/>
  </mergeCells>
  <pageMargins left="0.7" right="0.7" top="0.75" bottom="0.75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Seznam produktů</vt:lpstr>
      <vt:lpstr>Kusovník podle kategorie</vt:lpstr>
      <vt:lpstr>Seznam po místnostech</vt:lpstr>
      <vt:lpstr>Přiřazení</vt:lpstr>
      <vt:lpstr>Využití energie</vt:lpstr>
    </vt:vector>
  </TitlesOfParts>
  <Company/>
  <LinksUpToDate>false</LinksUpToDate>
  <SharedDoc>false</SharedDoc>
  <HyperlinksChanged>false</HyperlinksChanged>
  <AppVersion>14.03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Loxone</dc:creator>
  <cp:lastModifiedBy>Loxone</cp:lastModifiedBy>
  <dcterms:created xsi:type="dcterms:W3CDTF">2026-08-03T11:27:08Z</dcterms:created>
  <dcterms:modified xsi:type="dcterms:W3CDTF">2026-08-03T11:27:08Z</dcterms:modified>
</cp:coreProperties>
</file>